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covgov.sharepoint.com/sites/deqnet/CWFA Common/Programmatic/RLF/PPLs/FY25/"/>
    </mc:Choice>
  </mc:AlternateContent>
  <xr:revisionPtr revIDLastSave="1446" documentId="8_{C4B7CBDB-95AC-4AE5-9392-B72A22449F7E}" xr6:coauthVersionLast="47" xr6:coauthVersionMax="47" xr10:uidLastSave="{EBD1BCB6-0A97-4271-AF8A-051764159143}"/>
  <bookViews>
    <workbookView xWindow="-108" yWindow="-108" windowWidth="23256" windowHeight="12456" activeTab="1" xr2:uid="{3A8F2684-A8B1-4D5F-B0C7-B79B89DEF402}"/>
  </bookViews>
  <sheets>
    <sheet name="2025" sheetId="1" r:id="rId1"/>
    <sheet name="2014-2024" sheetId="2" r:id="rId2"/>
  </sheets>
  <definedNames>
    <definedName name="_xlnm._FilterDatabase" localSheetId="1" hidden="1">'2014-2024'!$A$2:$N$117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1" l="1"/>
  <c r="J116" i="2"/>
  <c r="L116" i="2"/>
  <c r="J8" i="1" l="1"/>
  <c r="B116" i="2"/>
  <c r="J24" i="1" l="1"/>
  <c r="J25" i="1" s="1"/>
  <c r="C24" i="1"/>
  <c r="C25" i="1" s="1"/>
</calcChain>
</file>

<file path=xl/sharedStrings.xml><?xml version="1.0" encoding="utf-8"?>
<sst xmlns="http://schemas.openxmlformats.org/spreadsheetml/2006/main" count="1060" uniqueCount="438">
  <si>
    <t>Applicant</t>
  </si>
  <si>
    <t>Amount Authorized</t>
  </si>
  <si>
    <t>NPDES Permit #</t>
  </si>
  <si>
    <t>Project Number</t>
  </si>
  <si>
    <t>Equivalancy</t>
  </si>
  <si>
    <t>Project Description</t>
  </si>
  <si>
    <t>FY</t>
  </si>
  <si>
    <t>Points</t>
  </si>
  <si>
    <t>Binding Commitment Target Date</t>
  </si>
  <si>
    <t>Funding Amount</t>
  </si>
  <si>
    <t>Funding Source</t>
  </si>
  <si>
    <t>Principal Forgiveness Amount</t>
  </si>
  <si>
    <t>Principal Forgiveness Source</t>
  </si>
  <si>
    <t>Castlewood/Russell Co. PSA</t>
  </si>
  <si>
    <t>VA0026221</t>
  </si>
  <si>
    <t>C-515537</t>
  </si>
  <si>
    <t>No</t>
  </si>
  <si>
    <t>This project will install sewer line between the existing Dante WWTP and the Town of St. Paul. It will enable the abandonment of existing Dante WWTP and provide sewer service to residential areas between Dante and St. Paul. It is necessary to connect failing septic systems and straight pipes to public wastewater treatment in order to protect the water quality of Lick Creek, whose confluence with the Clinch River is adjacent to the project boundary. Beyond serving to protect and prevent septage related pollution to Lick Creek, the proposed regionalization component of the project services to eliminate an existing municipal discharge and its associated regulatory monitoring requirements and enforcement issues.</t>
  </si>
  <si>
    <t>Summer 2023</t>
  </si>
  <si>
    <t>Fund</t>
  </si>
  <si>
    <t>Winter 2022</t>
  </si>
  <si>
    <t>Town of White Stone</t>
  </si>
  <si>
    <t>N/A</t>
  </si>
  <si>
    <t>C-515581</t>
  </si>
  <si>
    <t>This project will install a new force main collection system in downtown area and the adjacent residential areas to new 40,0000 gpd WWTP. The collection system will replace aging septic systems, of which most have already failed at least once. The existing septic systems drain into the tributaries of Carters Creek, Pleasant Banks Cove, or Antipoison Creek, which are all tidal bodies that are located within 1/4 mile of the Town and pose negative impacts to public health and the environment.</t>
  </si>
  <si>
    <t>Town of Pennington Gap</t>
  </si>
  <si>
    <t>VA0029599</t>
  </si>
  <si>
    <t>C-515600</t>
  </si>
  <si>
    <t>City of Richmond</t>
  </si>
  <si>
    <t>VA0063177</t>
  </si>
  <si>
    <t>C-515625</t>
  </si>
  <si>
    <t>This project will replace the Almond Creek Interceptor Creek Crossing, which is exposed to the damaging forces of the flowing creek water. The project is designed to prevent failure of the interceptor sewer, which would result in significant sewage spils into the Almond Creek at a point close to its discharge in the James River. The project will lower the creek crossing by replacing approximately 1,000 linear feet of pipe.</t>
  </si>
  <si>
    <t>Town of Coeburn</t>
  </si>
  <si>
    <t>VA0077828</t>
  </si>
  <si>
    <t>C-515629</t>
  </si>
  <si>
    <t>This project addresses inflow and infiltration issues contributing to overflows impacting public heatlh and safety. The main trunk line in the Banner Area is located in a low lying area and experiences a significant amoutn of I/I during rainfall events. A complete system replacement is needed. The Bondtown area experiences consistent overflow issues that also require a complete system replacement.</t>
  </si>
  <si>
    <t>Town of Tazewell</t>
  </si>
  <si>
    <t>VA0026298</t>
  </si>
  <si>
    <t>C-515647Eb</t>
  </si>
  <si>
    <t>Yes</t>
  </si>
  <si>
    <t>This project will rehabilitate the Town's 2.0 MGD tertiary wastewater treatment plant due to operation beyond expected service life and unavailability of replacement parts. The rehabilitation efforts will enable the WWTP to sustainably meet VPDES permit requirements and minimize impact on the Clinch River, which is included on the 303(d) list as a Category 5A impaired stream due to fecal coliform impacts on recreation.</t>
  </si>
  <si>
    <t>Spring 2023</t>
  </si>
  <si>
    <t>Lee County PSA</t>
  </si>
  <si>
    <t>VA0075515</t>
  </si>
  <si>
    <t>C-515650</t>
  </si>
  <si>
    <t>The Cross Creek wastewater plant's treatment components have reached or exceeded their useful life. Several components are severly deteriorated and despite courrently meeting effluent limits in the past, the age of the equipment and deterioration of the matallic surfaces is expected to lead to operational and structural component failures, which will negatively impact effluent quality. Failure of the treatment facility would severly impact the Powell River and the associated environmental habitats as well as create public health threats from untreated sewerage discharges to the river.</t>
  </si>
  <si>
    <t>Wise County PSA</t>
  </si>
  <si>
    <t>This project will connect the Banner Community with the existing Coeburn-Norton-Wise Wastewater Treatment plant by installing gravity-fed sewer and force mains. The community currently does not have access to public wastewater treatment and relies on on-site septic tanks and drainfields. Several of the existing septic systems are in poor condition and discharges from the systems are negatively impacting the Guest River, which has a bacteria (e coli) impairment as listed in the State's 305(b)/303(d) Integrated Report.</t>
  </si>
  <si>
    <t>James City County</t>
  </si>
  <si>
    <t>C-515654G</t>
  </si>
  <si>
    <t>This loan includes two living shoreline projects: Chickahominy Waterfront Park &amp; James City County Marina. The Chickahominy Waterfront Park project will address nearly vertical, eroding banks that results in a significant amount of sediment and nutrient pollution downstream, including the James River. The James City County Marina is also experiencing significantly eroded shorelines that are contributing sediment and pollution.</t>
  </si>
  <si>
    <t>BVU Authority</t>
  </si>
  <si>
    <t>TN0023531</t>
  </si>
  <si>
    <t>C-515657</t>
  </si>
  <si>
    <t>C-515665</t>
  </si>
  <si>
    <t>This project will construct the Bruce Straight Sewer System, Phase 1, which installs of 1,805 linear ft. of new 8 inch gravity lines, 11 service connections and 880 linear ft. of 4 inch service lateral lines. The project area is currently using on-site septic that are in poor conidtion due to their age, lack of maintenance, and soil conditions. Connecting to public sewer and abandoning septic systems will help address e. coli impairment in the Guest River.</t>
  </si>
  <si>
    <t>C-515666</t>
  </si>
  <si>
    <t>This project consists of a sewer line extension into the community of Glamorgan, whose residents are not served by public wastewater collection and/or treatement. A majority of Glamorgan community residents' properties lack satisfactory soil conditions and sufficient land area for individual septic systems and thus some are discharging their waste directly to adjacent streams. Phase one of the planned extension will provide public wastewater service to 71 residences and two businesses.</t>
  </si>
  <si>
    <t>Town of Richlands</t>
  </si>
  <si>
    <t>VA0021199</t>
  </si>
  <si>
    <t>C-515667</t>
  </si>
  <si>
    <t>City of Norton</t>
  </si>
  <si>
    <t>C-515669</t>
  </si>
  <si>
    <t>Town of Iron Gate</t>
  </si>
  <si>
    <t>C-515670</t>
  </si>
  <si>
    <t>City of Norfolk</t>
  </si>
  <si>
    <t>C-515679GE</t>
  </si>
  <si>
    <t>This loan will fund the construction of nine stormwater and living shoreline project: four living shoreline sites, two design and build stormwater wetlands and three replacement/retrofit stormwater practices. All practices are meant to reduce pollutant and sediment loads to the Elizabeth River and the Chesapeake Bay.</t>
  </si>
  <si>
    <t>BIL - 2022</t>
  </si>
  <si>
    <t>C-515710</t>
  </si>
  <si>
    <t>C-515715E</t>
  </si>
  <si>
    <t>City of Norfolk DPW</t>
  </si>
  <si>
    <t>C-515721G</t>
  </si>
  <si>
    <t>Fairfax County</t>
  </si>
  <si>
    <t>VA0088587</t>
  </si>
  <si>
    <t>C-515722GE</t>
  </si>
  <si>
    <t>This project will dredge sediment from the Lake Accotink dam for water quality and recreational benefits. The dam's 30 square mile drainage area was heavily developed in the late 20th century, leading to an estimated annual sediment load of about 46,000 cubic yards. Dredging Lake Accotink may assist Fairfax County meeting its allocated sediment loan reduction targets under the Accotink Creek TMDL.</t>
  </si>
  <si>
    <t>Fall 2022</t>
  </si>
  <si>
    <t>Town of Saltville</t>
  </si>
  <si>
    <t>VA0026808</t>
  </si>
  <si>
    <t>C-515740</t>
  </si>
  <si>
    <t>This loan will fund a sewer line rehabilitation project identified in Phase I of the Southwest Pilot Initiative. The project will include sewer lining, sewer rehabilitation, and an aerial crossing replacement to address point defects instead of a total line replacement. These improvements are needed to prevent line failure, which would be catastrophic for the town.</t>
  </si>
  <si>
    <t>Summer 2022</t>
  </si>
  <si>
    <t>Town of Abingdon</t>
  </si>
  <si>
    <t>VA0026531</t>
  </si>
  <si>
    <t>C-515741</t>
  </si>
  <si>
    <t>This loan will fund a phase one of a collection system rehabilitation identified in Phase I of the Southwest Pilot Initiative. The current system has experienced frequent inflow and infiltration during rainfall events due to structural defects and equipment that has exceeded its useful life. The rehabilitation will address these defects through the rehabilitation of 41 manholes, 11,900 linear feet of pipe, and 119 laterals and prevent sanitary sewer overflows.</t>
  </si>
  <si>
    <t>Town of Big Stone Gap</t>
  </si>
  <si>
    <t>VA0020940</t>
  </si>
  <si>
    <t>C-515742</t>
  </si>
  <si>
    <t>VA0026379</t>
  </si>
  <si>
    <t>CAP grant base - 2022</t>
  </si>
  <si>
    <t>Town of Independence</t>
  </si>
  <si>
    <t>VA0064424</t>
  </si>
  <si>
    <t>C-515746</t>
  </si>
  <si>
    <t>Stafford County</t>
  </si>
  <si>
    <t>VA0076392</t>
  </si>
  <si>
    <t>C-515749E</t>
  </si>
  <si>
    <t>City of Lynchburg</t>
  </si>
  <si>
    <t>C-515750</t>
  </si>
  <si>
    <t>City of Fredericksburg</t>
  </si>
  <si>
    <t>VA0025127</t>
  </si>
  <si>
    <t>C-515752E</t>
  </si>
  <si>
    <t>Winter 2023</t>
  </si>
  <si>
    <t>Town of Marion</t>
  </si>
  <si>
    <t>VA0086304</t>
  </si>
  <si>
    <t>Town of Lebanon</t>
  </si>
  <si>
    <t>VA0020745</t>
  </si>
  <si>
    <t>C-515756</t>
  </si>
  <si>
    <t>This project will focus on needed improvements at the Town's WWTP, replacement of the Industrial Park pump station, and substantial renovations of the Big Cedar pump station.</t>
  </si>
  <si>
    <t>Middlesex County</t>
  </si>
  <si>
    <t>VA0081311</t>
  </si>
  <si>
    <t>C-515757</t>
  </si>
  <si>
    <t>City of Norfolk Dept of Public Utilities</t>
  </si>
  <si>
    <t>C-515763</t>
  </si>
  <si>
    <t>This application includes three projects:  Ballentine Place Ph 1 Sewer Replacement, River Forest Shores Ph 1 Pump Station Upgrade, and Wards Corner Ph 7 Sewer Replacement.</t>
  </si>
  <si>
    <t>City of Petersburg</t>
  </si>
  <si>
    <t>C-515766</t>
  </si>
  <si>
    <t>C-515767G</t>
  </si>
  <si>
    <t>This project consists of construction of the first phase of the St. Paul's Blue-Greenway.</t>
  </si>
  <si>
    <t>C-515769G</t>
  </si>
  <si>
    <t>Spring 2022</t>
  </si>
  <si>
    <t>C-515770G</t>
  </si>
  <si>
    <t>This project will provide additional funding to dredge Lake Accotink.</t>
  </si>
  <si>
    <t>Fall 2023</t>
  </si>
  <si>
    <t>BIL - 2023</t>
  </si>
  <si>
    <t>C-515773</t>
  </si>
  <si>
    <t>Lebanon System-Wide Sewer System Improvements: The project includes CIPP liner installation within the Gypsum Avenue and Carroll Street sewersheds, the point-repair of sewer/storm drain interconnections along Fincastle Road, manhole rehabilitations throughout the existing system, as well as manhole replacements for brick manholes. The project will improve the Town's existing system in terms of reducing RDII that is currently leading to sanitary sewer overflows and exceeding permitted capacity limits at the WWTP.</t>
  </si>
  <si>
    <t>Town of Big Stone Gap*</t>
  </si>
  <si>
    <t>C-515774</t>
  </si>
  <si>
    <t>Cadet Sewershed Improvements Project: This project will replace 75 manholes and install UV- cured CIPP liner for approximately 6,000 LF of 10-inch gravity line, 31,600 LF of 8-inch gravity line, and 1,800 LF of 6-inch gravity line. Increasing capacity and efficiency of this portion of the system will improve flow conditions for the remaining system on the way to the WWTP and will reduce sanitary sewer overflows.</t>
  </si>
  <si>
    <t>Town of Abingdon*</t>
  </si>
  <si>
    <t>C-515775</t>
  </si>
  <si>
    <t>Town of Abingdon System-Wide Sewer Improvements Project Phase II: This project includes the rehabilitation of defective manholes, including cleaning work, CCTV inspection, and CIPP lining of approximately 12,000 linear feet of 8- to 10-inch diameter line, as well as approximately 7,000 linear feet of 8-inch pipe bursting. The project is needed to reduce RDII from entering the system, which has experienced sanitary sewer overflows.</t>
  </si>
  <si>
    <t>Bland County</t>
  </si>
  <si>
    <t>VA0089583</t>
  </si>
  <si>
    <t>C-515776</t>
  </si>
  <si>
    <t>Town of Rural Retreat</t>
  </si>
  <si>
    <t>VA0021326</t>
  </si>
  <si>
    <t>C-515777</t>
  </si>
  <si>
    <t>Buchanan County PSA*</t>
  </si>
  <si>
    <t>VA0090531</t>
  </si>
  <si>
    <t>C-515778</t>
  </si>
  <si>
    <t>Buchanan County PSA Sewer Rehabilitation and Replacement Project: This project funds Phase I of the Buchanan County PSA's Sewer Rehabilitation and Replacement project, specifically the following upgrades in the Slate Creek area to address inflow and infiltration: 47 sewer lateral replacements (up to 60 linear feet), 17,162 linear feet of CCTV inspection to confirm lateral connections to the main and identifying further issues contributing to I&amp;I, and the installation of a manhole at the wye situated in the vicinity of hospital and YMCA.</t>
  </si>
  <si>
    <t>Spring 2024</t>
  </si>
  <si>
    <t>Town of Chilhowie*</t>
  </si>
  <si>
    <t>C-515779</t>
  </si>
  <si>
    <t>Chilhowie Sewer System Evaluation Survey Phase 2 Design and Construction: This project will provide rehabilitation measures to correct inflow and infiltration issues in the town's sanitary sewer overflows and treatment plant bypass occurrences. The project will specifically address CIPP lining/manhole rehabilitation or replacing portions of the existing collection system within the existing trenches/rights-of-way.</t>
  </si>
  <si>
    <t>Lee County PSA*</t>
  </si>
  <si>
    <t>VA0089397</t>
  </si>
  <si>
    <t>C-515780</t>
  </si>
  <si>
    <t>Dryden &amp; Rosehill Sewershed Improvements: This project will rehabilitate the southwestern portion of the Dryden sewer system, downstream of Dryden PS and force main portion where the manholes have seen increased deterioration from exposure to the septic fumes related to the pumped sewage. The Rose Hill sewershed portion of the proposed project rehabilitates 16 vertical feet of manhole walls, replacement of manhole frames and covers, cleanout repairs, and a stormdrain/sewer disconnection.  These projects were recommended in Lee County PSA's 2022 SSES funded through the SW Pilot Step 1.</t>
  </si>
  <si>
    <t>C-515781</t>
  </si>
  <si>
    <t>Saltville Government Road Sewershed Improvements Project: This project rehabilitates the Government Road sewershed of the Town's sewer system. It will entail CIPP lining of existing asbestos cement pipe, and locating, raising, and rehabilitating various manholes, in addition to the installation of a new sewer line to the Cedar Branch Road area.</t>
  </si>
  <si>
    <t>Town of Marion*</t>
  </si>
  <si>
    <t>VA00086304</t>
  </si>
  <si>
    <t>C-515782</t>
  </si>
  <si>
    <t>Marion Rt 16 Sewershed Improvements: This project will replace existing 8-inch gravity sewer line and manholes with 10-inch or 12-inch gravity sewer and new manholes with rims and covers throughout the portion of Marion's southwestern system along Route 16. These improvements will reduce RDII and increase capacity to better receive and convey flows from the Smyth County interconnection. The project also includes further field investigations for a residential area to determine point sources for recorded RDII.</t>
  </si>
  <si>
    <t>Smyth County</t>
  </si>
  <si>
    <t>VAG640016</t>
  </si>
  <si>
    <t>C-515783</t>
  </si>
  <si>
    <t>Tazewell County PSA*</t>
  </si>
  <si>
    <t>VA0062561</t>
  </si>
  <si>
    <t>C-515784</t>
  </si>
  <si>
    <t>Falls Mills Pump Station Rehabilitation, Force Main Replacement, Manhole Rehabilitation and Wetwell Rehabilitation Project: This project addresses areas of the Falls Mills Sewer System in need of rehabilitation and replacement. A SSES report identified several portions of the system which continue to peak influent at the Falls Mills WWTP, which discharges to the Bluestone River (on Virginia's 2020 303(d) Impaired Waters list. This project includes Phase I improvements recommended in the SSES report, including rehabilitation of three pump stations, the WWTP wetwell, and 200 manholes, and replacement of 3,120 linear feet of force main.</t>
  </si>
  <si>
    <t>Town of St. Paul</t>
  </si>
  <si>
    <t>C-515785</t>
  </si>
  <si>
    <t>St. Paul Sewer System Improvements Project: This project will install CIPP liner in 3,370 LF of existing 8-inch gravity sewer line, rehabilitate 421 vertical feet of manhole walls, replace 6 manhole frames and covers, and replace two manholes. These improvements will reduce rainfall derived infiltration and inflow (RDII) from entering the system.</t>
  </si>
  <si>
    <t>City of Martinsville</t>
  </si>
  <si>
    <t>VA00250305</t>
  </si>
  <si>
    <t>C-515787</t>
  </si>
  <si>
    <t>C-515788</t>
  </si>
  <si>
    <t>CAP grant base - 2023</t>
  </si>
  <si>
    <t>Buchanan County PSA</t>
  </si>
  <si>
    <t>VA0074161</t>
  </si>
  <si>
    <t>C-515789</t>
  </si>
  <si>
    <t>Winter 2024</t>
  </si>
  <si>
    <t>C-515790</t>
  </si>
  <si>
    <t>Henry County PSA</t>
  </si>
  <si>
    <t>VA0025305</t>
  </si>
  <si>
    <t>C-515791</t>
  </si>
  <si>
    <t>C-515792</t>
  </si>
  <si>
    <t>Town of Pennington Gap Wastewater Treatment Plant Improvements: This project focuses on replacement of pump station facilities and the installation of a pump station emergency generator to convey wastewater during power outages. This project also includes the following WWTP upgrades to: grit removal equipment, Influent flow meters, oxidation ditch No. 2 drive with VFD, new oxidation ditch shaft, clarifier weir leveling &amp; bridge caulking, sludge return pump station, digester No. 2 aeration system, blower building roof and vent, sludge dewatering press and feed pumps, sulfur dioxide system, chlorine system, plant drain pump and upgraded laboratory equipment.</t>
  </si>
  <si>
    <t>Dickenson County PSA</t>
  </si>
  <si>
    <t>VA0067571</t>
  </si>
  <si>
    <t>C-515797</t>
  </si>
  <si>
    <t>City of Winchester</t>
  </si>
  <si>
    <t>C-515798E</t>
  </si>
  <si>
    <t>City of Winchester Sanitary Sewer Projects: This project will fund three projects: pump station replacements (Capitol and Superior), sewer main and manhole rehabilitation, and interceptor main replacement. All three projects are necessary to remedying sewer overflows caused by high volumes of I&amp;I. Due to these overflows, DEQ has issued the City a Consent Order that is still in effect requiring the City to construct system improvements.</t>
  </si>
  <si>
    <t>CAP grant base 2023</t>
  </si>
  <si>
    <t>C-515799</t>
  </si>
  <si>
    <t>C-515800</t>
  </si>
  <si>
    <t>Upper Guest River Sewer Extension Project - Phase I: This project is Phase 1 of 3 in the Upper Guest River Sewer Extension Project, which will provide public sewer service to approximately 167 households (estimated population of 395 people), currently relying on septic systems, alternative discharging system, and possibly straight pipes to adjacent streams. Phase I will install approximately 5,300 linear feet of 8-inch gravity sewer, 700 linear feet of 4-inch sewer service line, 28 manholes, 17 sewer connections, and one connection to an existing WWTP (currently serving 24 households).</t>
  </si>
  <si>
    <t>C-515801</t>
  </si>
  <si>
    <t>Russell County PSA</t>
  </si>
  <si>
    <t>C-515802</t>
  </si>
  <si>
    <t>Castlewood Sewer Project Phase II (Mew Road): This project will extend public sewer service to the west along Mew Road (Route 65) and include 1 pump station and four grinder stations with approximately 19,000 linear feet of gravity sewer and 6,500 linear feet of force main to provide sanitary sewer to 145 residential connections.</t>
  </si>
  <si>
    <t>C-515803</t>
  </si>
  <si>
    <t>Town of Front Royal</t>
  </si>
  <si>
    <t>VA0062812</t>
  </si>
  <si>
    <t>C-515804</t>
  </si>
  <si>
    <t>Centrifuge Conversion Project: This project will convert the Town's dewatering operations to a centrifuge dewatering operation. This project will enable the Town to reduce operational costs as well as ensure that solids can be removed efficiently from the facility. The project will also increase the reliability of the dewatering operations which will enable the Town to maintain permit compliance.</t>
  </si>
  <si>
    <t>C-515805</t>
  </si>
  <si>
    <t>Wastewater Treatment Plant Improvements Phase 8: This project includes repairs to various equipment and components of the plant. The original equipment is over 29 years in age and needs repairing to keep it in operation. The clarifier brushes represent new equipment that is needed to mitigate algae buildup that interferes with the UV disinfection system.</t>
  </si>
  <si>
    <t>Sussex Service Authority</t>
  </si>
  <si>
    <t>C-515806</t>
  </si>
  <si>
    <t>C-515807E</t>
  </si>
  <si>
    <t>C-515808</t>
  </si>
  <si>
    <t>C-515809</t>
  </si>
  <si>
    <t>Dock Street Pump Station Electrical Upgrades: This project will upgrade and replace the controls for the Dock Street Pump Station due to the age of the equipment.</t>
  </si>
  <si>
    <t>Town of Boydton</t>
  </si>
  <si>
    <t>VA0026247</t>
  </si>
  <si>
    <t>C-515811</t>
  </si>
  <si>
    <t>Town of Boydton Sewer Rehabilitation Project: This project will replace approximately 2,200 linear feet of reinforced concrete pipe that is over 90 years old. An additional 11,500 linear feet will be slip lined, 7 manholes replaced, and 40 rehabilitated. These assets are at the end of their projected life and if not addressed could result in untreated wastewater being released into local waterways. This project will address these deficiencies and address I&amp;I flows in order to increase the sewer capacity and decrease the WWTP's power consumption.</t>
  </si>
  <si>
    <t>C-515812</t>
  </si>
  <si>
    <t>Shockoe Retention Basin Aeration Replacement: This project will replace the mixing and aeration system at the Shockoe Retention Basin. Increased capacity at the WWTP has decreased basin detention times allowing for the aeration and mixing system to be replaced with a less complex system. This project will also reduce electrical costs the WWTP.</t>
  </si>
  <si>
    <t>Town of Christiansburg</t>
  </si>
  <si>
    <t>VA0061751</t>
  </si>
  <si>
    <t>C-515813</t>
  </si>
  <si>
    <t>Wastewater Treatment Facility - Biosolids Upgrades Project: This project has three components: Centrifuge Dewatering Conversion, Electrical Updates, and Waterline. These projects are necessary to make the WWTP more reliable, efficient, and safe.</t>
  </si>
  <si>
    <t>C-515814</t>
  </si>
  <si>
    <t>C-515815</t>
  </si>
  <si>
    <t>C-515816</t>
  </si>
  <si>
    <t>Town of Altavista</t>
  </si>
  <si>
    <t>VA0020451</t>
  </si>
  <si>
    <t>C-515817</t>
  </si>
  <si>
    <t>C-515818</t>
  </si>
  <si>
    <t>C-515820</t>
  </si>
  <si>
    <t>Brown Regulator Mechanism Replacements Project: This project will replace Brown &amp; Brown regulator mechanisms in 6 combined sewer regulators not otherwise being replaced as part of the Interim Plan projects. Replacement will consist of installation of adjustable orifice plates.</t>
  </si>
  <si>
    <t>C-515821</t>
  </si>
  <si>
    <t>C-515822</t>
  </si>
  <si>
    <t>Groseclose Sewer Project: This project entails sewer system improvements to provide public sewer service to the Groseclose area of Smyth County, generally including the Route 11 corridor. The project will construct approximately 9,000 linear feet of 12" and smaller gravity sewer line, 9,200 linear feet of 6" force main line, and one sewage pump station and related improvements. Making public sewer service available will enable 10 +/- existing businesses to expand their operations and also serve approximately 10 +/- existing homes.</t>
  </si>
  <si>
    <t>Town of Kilmarnock</t>
  </si>
  <si>
    <t>VA0020788</t>
  </si>
  <si>
    <t>C-515823</t>
  </si>
  <si>
    <t>Town of Kilmarnock Wastewater Treatment Plant Improvements Project: This project will replace equipment that is reaching or past its useful life and increase operator control to increase efficiency and decrease chemical usage. These updates will ensure that the operators can reliably meet plant effluent requirements as the influent flow rate continues to increase.</t>
  </si>
  <si>
    <t>Wythe County</t>
  </si>
  <si>
    <t>VA0067059</t>
  </si>
  <si>
    <t>C-515824</t>
  </si>
  <si>
    <t>C-515825</t>
  </si>
  <si>
    <t>Appalachia Elementary School WWTP Forcemain Project: This project will decommission the Appalachia Elementary School WWTP and construct a pump station and force main which will deliver flow from the school to the Town of Appalachia's wastewater system and ultimately to the Big Stone Gap WWTP for treatment. The school's existing WWTP is 40 years old and experiencing severe deterioration. The WWTP ceased operations in 2017 when the school closed, but the PSA has maintained the facility as a pump and haul system as there is one adjacent residence still tied to the system. Wise County has re-opened the building as an extension of a local community college system to offer trade training classes.</t>
  </si>
  <si>
    <t>Scott County PSA</t>
  </si>
  <si>
    <t>VA0087955</t>
  </si>
  <si>
    <t>C-515826</t>
  </si>
  <si>
    <t>Town of Pearisburg</t>
  </si>
  <si>
    <t>VA0085961</t>
  </si>
  <si>
    <t>C-515827</t>
  </si>
  <si>
    <t>C-515828</t>
  </si>
  <si>
    <t>C-515829E</t>
  </si>
  <si>
    <t>C-515830</t>
  </si>
  <si>
    <t>C-515831</t>
  </si>
  <si>
    <t>Saluda Low Pressure Sewer Collection System: This project will install a new sewer system in the Saluda service area to eliminate residential septic tanks and drainfields.</t>
  </si>
  <si>
    <t>C-515833</t>
  </si>
  <si>
    <t>Shockoe Retention Basin Roof Rehabilitation: This project will repair concrete seam seals that have pulled loose and caused concrete sections to dislodge inside. Repair work will consist of resealing joints from the interior and exterior, as well as concrete repair.</t>
  </si>
  <si>
    <t>Town of Fries</t>
  </si>
  <si>
    <t>VA0067881</t>
  </si>
  <si>
    <t>C-515834</t>
  </si>
  <si>
    <t>Town of Fries WWTP Improvements: This project will rehabilitate components at the WWTP in need of major improvements, including the influent pump station, aeration basins, secondary clarifiers, and chlorination system. The project will also rehabilitate the Fender's Cove pump station on the Town's collection system. These facilities have not been upgraded or improved since the plant was constructed in 1987.</t>
  </si>
  <si>
    <t>Carroll County</t>
  </si>
  <si>
    <t>VA0092312</t>
  </si>
  <si>
    <t>C-515835</t>
  </si>
  <si>
    <t>Exit 1 Wastewater System: The wastewater treatment plant improvements project is a regional project between the Carroll County Public Service Authority, the North Carolina Department of Transportation, and the Virginia Department of Transportation to close three separate existing WWTPs and convey sewage to the City of Mount Airy for treatment.</t>
  </si>
  <si>
    <t>Total</t>
  </si>
  <si>
    <t>Requested Amount</t>
  </si>
  <si>
    <t>Equivalency</t>
  </si>
  <si>
    <t>VA0026387</t>
  </si>
  <si>
    <t>Tunnel Hill/Downtown Sewerline Replacement/Rehabilitation: This project consists of the replacement and/or rehabilitation of approximately 3,590 linear feet of sanitary sewer and 18 manholes. The project addresses inflow and infiltration issues identified in a sanitary sewer evaluation study financed by DEQ as a part of the SW Pilot Program. The repairs identified in the study and resulting PER are the highest priority repairs needed to address sanitary sewer overflows.</t>
  </si>
  <si>
    <t>Fall 2024</t>
  </si>
  <si>
    <t>Spring Avenue Collector Replacement/Rehabilitation: This project finances the replacement/rehabilitation of approximately 4,060 linear feet of sanitary sewer and 19 manholes. The project addresses inflow and infiltration issues identified in a sanitary sewer evaluation study financed by DEQ as a part of the SW Pilot Program. The repairs identified in the study and resulting PER are the highest priority repairs needed to address sanitary sewer overflows.</t>
  </si>
  <si>
    <t>Wallen Creek Stream Crossing and Cane Creek Interceptor - Phase I Projects: This project finances the replacement of approximately 4,307 linear feet of sanitary sewer and 22 manholes. The project addresses inflow and infiltration issues identified in a sanitary sewer evaluation study financed by DEQ as a part of the SW Pilot Program. The repairs identified in the study and resulting PER are the highest priority repairs needed to address sanitary sewer overflows.</t>
  </si>
  <si>
    <t>High School Area Collector Line Replacement Project: This project consists of the replacement of approximately 982 linear feet of sanitary sewer and 6 manholes. The project addresses inflow and infiltration issues identified in a sanitary sewer evaluation study financed by DEQ as a part of the SW Pilot Program. The repairs identified in the study and resulting PER are the highest priority repairs needed to address sanitary sewer overflows.</t>
  </si>
  <si>
    <t>Wastewater Projects</t>
  </si>
  <si>
    <t>City of Portsmouth</t>
  </si>
  <si>
    <t>Bunche Boulevard Force Main Replacement: This project will rehabilitate two existing pump stations (No. 17 &amp; 18) that have a history of failures which result in sanitary sewer overflows. The aging pump stations have also become difficult to repair due to antiquated equipment for which replacement parts are not readily available.</t>
  </si>
  <si>
    <t>Sanitary Board of Bluefield</t>
  </si>
  <si>
    <t>VA0025054</t>
  </si>
  <si>
    <t>Wintercreek Collection System Replacement: This project will replace over 7,000 linear feet of gravity sewer line and 28 manholes, as well as add new manholes and sewer connections in the Wintercreek service area. Currently the area is experiencing 118,000 gallons of inflow and infiltration a day, resulting in sewer backups and overflows.</t>
  </si>
  <si>
    <t>Henry County Sanitary Sewer and Manhole Rehabilitation: This project addresses inflow and infiltration to the Koehler sanitary sewer system by rehabilitating 80 manholes and over 9,000 linear feet of sewer line. The goals of this project are to increase capacity within the system and reduce sanitary sewer overflows within their system, which should have a positive impact on the Smith River, to which the discharge from the system (via WWTP) is released.</t>
  </si>
  <si>
    <t>Beaver Creek Sewer Shed Improvements Project - Phase 2: This project will address sewer system improvements identified in a consent order, specifically manhole rehabilitation and replacements, replacement lateral connections, and pipe lining and repair totaling over 22,000 linear feet.</t>
  </si>
  <si>
    <t>VA0061310</t>
  </si>
  <si>
    <t>Wakefield and Waverly Sanitary Sewer Systems: This project finances rehabilitation of two sanitary sewer systems in Sussex County serving a total of 1,749 connections. Together, the systems have nearly 29 miles of sewer line and nearly 600 manholes. Rehabilitation work required by a Consent Order includes CIPP lining, replacement, lateral rehabilitation, and manhole rehabilitation.</t>
  </si>
  <si>
    <t>Summer 2024</t>
  </si>
  <si>
    <t>Town of Buchanan</t>
  </si>
  <si>
    <t>VA0022225</t>
  </si>
  <si>
    <t>Town of Buchanan Water Street Pump Station and Force Main: This project will replace the Water Street pump station and force main, which are over 60 years old. Only one of the two pumps at the pump station is operational, but it was also significantly leaking into the dry pit. The project will modernize and update the system components in order to maintain permit compliance.</t>
  </si>
  <si>
    <t>City of Danville</t>
  </si>
  <si>
    <t>VA0060593</t>
  </si>
  <si>
    <t>New Southside Pump Station: This project will replace the Southside Pump Station, which pumps approximately one third of the City's wastewater and has reached the end of its useful life. The implementation of this project will result better operations, maintenance and capacity, as well as decrease the potential for sanitary sewer overflows.</t>
  </si>
  <si>
    <t>Winter 2025</t>
  </si>
  <si>
    <t>Gloseclose Sewer: This project finances sewer system improvements necessary to provide public sewer service to the Groseclose area of Smyth County. In particular, the project will construct approximately 26,000 linear feet of gravity sewer line, manholes, and related improvements. As a result of this project, public sewer service will be made available to approximately 72 single-family residences, 8 non-residential buildings, industrial site, church, motel, restaurant, gas stations, garage, and car lot.</t>
  </si>
  <si>
    <t>City of Waynesboro</t>
  </si>
  <si>
    <t>VA0025151</t>
  </si>
  <si>
    <t>Wastewater Treatment Plant (WWTP) Digester: This project will upgrade/replace the majority of the anaerobic digester components at the WWTP. These components were not upgraded when the rest of the WWTP was upgraded in 2010. In particular, the primary digester cover tore in May 2023, which is resulting in additional methane released into the air instead of captured by the heat exchanger. As a result, the head exchanger may be unable to properly destroy pathogens, which would affect the ability of the WWTP to produce Class B Biosolids.</t>
  </si>
  <si>
    <t>Bastian Wastewater Treatment Plant Upgrades Project: This project will address operational challenges to meeting permit limits and operator safety concerns through the implementation of new processes (new UV system, tighter wasting control, improved aeration control in SBRs and digesters). The existing equipment is nearing the end of its service life and needs to be replaced to improve the operability of the facility.</t>
  </si>
  <si>
    <t>Southview Sewer Lift Station &amp; Forcemain Improvements Project: This project will finance the relocation of and improvements to the Southview pumping station. The pump station is currently located on a small parcel that is too small for adequate maintenance and potential upgrades. This project will move the pump station to an adjacent, larger lot and require the acquisition of that lot. In addition to relocating the pumping station, this project will replace aging pumps and valves, electrical panel, wet well and the building. Lastly, this project will also replace 5,186 linear feet of 6-inch force main that delivers flow from the pump station to the gravity sewer. The force main has experienced several breaks in recent years that have resulted in sewer system overflows.</t>
  </si>
  <si>
    <t>WWTP Sludge Thickening and Dewatering Facilities Improvements: This project finances the replacement of centrifuges utilized in the dewatering and thickening facilities at the Richmond WWTP. Additional upgrades to the piping, structural, electrical and other components will be made to improve functioning processes.</t>
  </si>
  <si>
    <t>County of Greene</t>
  </si>
  <si>
    <t>VA0090948</t>
  </si>
  <si>
    <t>Stanardsville Sewer System Improvements: This project replaces aging sewer lines serving approximately 441 connections in the Stanardsville area. Specifically, the project will replace gravity sewer lines within the Town limits, increase capacity at pump stations and decommission and demolition of the Greene County Wastewater Treatment Plant (flow will be diverted to the Rapidan Wastewater Treatment Plant).</t>
  </si>
  <si>
    <t>Spring 2025</t>
  </si>
  <si>
    <t>Tazewell County Public Service Authority</t>
  </si>
  <si>
    <t>Falls Mills Wastewater Treatment Plant Rehabilitation: This project will replace equipment at the Falls Mills WWTP that is past its expected service life. Updates include more efficient blowers and new monitoring equipment that while in service, are not as accurate as more modern meters that will be installed.</t>
  </si>
  <si>
    <t>Prince William County Service Authority</t>
  </si>
  <si>
    <t>VA0025101</t>
  </si>
  <si>
    <t>Saluda Low Pressure Sanitary Sewer Collection System: This project expands sewer service to the Saluda area in Middlesex County which is currently reliant on onsite septic. The project will result in up to 35 new sewer connections.</t>
  </si>
  <si>
    <t>Upper Occoquan Service Authority</t>
  </si>
  <si>
    <t>VA0024988</t>
  </si>
  <si>
    <t>Ozone Biofiltration (OBF) System: This project will convert a carbon treatment system at the Millard H. Robbins, Jr. water reclamation plant into an Ozone Bio-Filtration (OBF) process, which will address pathogenic micro-organisms, bulk organics, and specific compounds of emerging concern (pharmaceuticals and personal care products, flame retardants, PFAS, nitrosamines, 1-4 Dioxane, and bromate).</t>
  </si>
  <si>
    <t>VA00207088</t>
  </si>
  <si>
    <t>Town of Kilmarnock Wastewater Treatment Plant Improvements Phase 2: This project will make improvements to the Town of Kilmarnock Wastewater Treatment Plant, specifically replacement of the influent screen, grit removal system, pump station, and aerobic digester blower and diffuser, new SCADA system, improvements to the equalization basins, conversion of biological reactors, chemical feed upgrades, and miscellaneous improvements.</t>
  </si>
  <si>
    <t>Total Requested:</t>
  </si>
  <si>
    <t>Virginia Clean Water Revolving Loan Fund Projects Authorized between FY 2014 - FY 2024 &amp; Not Closed</t>
  </si>
  <si>
    <r>
      <rPr>
        <sz val="8"/>
        <rFont val="Arial"/>
        <family val="2"/>
      </rPr>
      <t>This project will upgrade Town's existing Wastewater Treatment Plant with new equipment and technologies to replace outdated and worn out equipment and meet regulatory requirements. Various improvement include, but are not limited to, installation of a pump station mechanical screen, a pump station emergency generator, monitoring equipment, replacement of digester No. 2's aeration system, a new roof, and updated laboratory
equipment.</t>
    </r>
  </si>
  <si>
    <r>
      <rPr>
        <sz val="8"/>
        <color rgb="FF333333"/>
        <rFont val="Arial"/>
        <family val="2"/>
      </rPr>
      <t>VA0077828</t>
    </r>
  </si>
  <si>
    <r>
      <rPr>
        <sz val="8"/>
        <color rgb="FF333333"/>
        <rFont val="Arial"/>
        <family val="2"/>
      </rPr>
      <t>C-515651</t>
    </r>
  </si>
  <si>
    <r>
      <rPr>
        <sz val="8"/>
        <color rgb="FF333333"/>
        <rFont val="Arial"/>
        <family val="2"/>
      </rPr>
      <t>No</t>
    </r>
  </si>
  <si>
    <r>
      <rPr>
        <sz val="8"/>
        <rFont val="Arial"/>
        <family val="2"/>
      </rPr>
      <t>This project will construct a 2.0 MGD equalization basin and replacement of undersized sewer interceptor lines to address a bottleneck effect at an intersection in Bristol that Causes the system to back up and discharge sewage into Beaver Creek during period of heavy rainfall.
This project is needed to address a potential public health hazard caused by the reoccuring discharge of raw sewage into Beaver Creek and to comply with a Consent Order from DEQ.</t>
    </r>
  </si>
  <si>
    <r>
      <rPr>
        <sz val="8"/>
        <rFont val="Arial"/>
        <family val="2"/>
      </rPr>
      <t>This project is a rehabilitation and upgrade of the Town's 4.0 MGD Wastewater Treatment Plant, with no increase in treatment capacity planned. Much of the existing plant equipment has remained in operation beyond its expected service life. Replacement of much of the plant's exisiting equipment is required for it sustainably meet VPDES permit requirements, especially the upcoming stringent ammonia discharge limits, and minimum impact on the
Clinch River.</t>
    </r>
  </si>
  <si>
    <r>
      <rPr>
        <sz val="8"/>
        <rFont val="Arial"/>
        <family val="2"/>
      </rPr>
      <t>This project includes the installation of emergency generator sets for the Josephine Pump Station, which is a vital component of the greater Norton-Wise County wastewater system. Currently there are no measures in place for the pump station to operate if/when power is interrupted. If it were to lose power, it would result in direct dicharges of raw sewage to Benges Branch, a tributary of the Powell River and home to several endangered species of
aquatic life.</t>
    </r>
  </si>
  <si>
    <r>
      <rPr>
        <sz val="8"/>
        <rFont val="Arial"/>
        <family val="2"/>
      </rPr>
      <t>This project will replacement approximately 20,800 linear feet of sewer line to address infiltration and inflow problems.  This replacement, along with manhole and lateral rehabilitation will eliminate an estimated 80% of inflow and infiltration issues in the project
area.</t>
    </r>
  </si>
  <si>
    <r>
      <rPr>
        <sz val="8"/>
        <rFont val="Arial"/>
        <family val="2"/>
      </rPr>
      <t>This project is the third phase in three phases of construction to address inflow and infiltration issues within the Town's collection system. Due to recent overflows and a warning letter from DEQ, the Town has upgraded the priority for this project to correct infiltration and inflow issues on four streets: Quillen Avenue, Grand Street, Meadows Street, and Centre Street. These four locations were identified as the source of infiltration and inflow to the
collection system.</t>
    </r>
  </si>
  <si>
    <r>
      <rPr>
        <sz val="8"/>
        <rFont val="Arial"/>
        <family val="2"/>
      </rPr>
      <t>This project consists of replacement of the Trash Rake and Disposal System at the Shockoe Diversion Structure; Shockoe Crest Gate Improvements; and ASEG House Improvements. These projects are designed to meet requirements of the City of Richmond's Consent Order and are in phase three of the City's CSO Control Plan to reduce combined sewer overflows
into the James River.</t>
    </r>
  </si>
  <si>
    <r>
      <rPr>
        <sz val="8"/>
        <rFont val="Arial"/>
        <family val="2"/>
      </rPr>
      <t>This project includes design and construction support for stormwater BMP retrofits and one living shoreline: Meadow Lake Retrofit construction, Lake Whitehurst Retrofit design, and east ocean view recreation center living shoreline design. The projects support enhancement of water quality in three major watersheds in Norfolk, as well as the Chesapeake Bay to which
they drain.</t>
    </r>
  </si>
  <si>
    <r>
      <rPr>
        <sz val="8"/>
        <rFont val="Arial"/>
        <family val="2"/>
      </rPr>
      <t>This loan will fund sewer line rehabilitation within the Hospital sewershed within the Big Stone Gap sewer system. Presently the sewer system routinely overflows due to excess inflow and infiltration. The replacement of 30 manholes, rehabilitation of 5 additional manholes, and replacement of 7,000 LF of 8-inch PVC sewer line for a severely detriorated portion of the system. The Town anticipates the repairs will free up capacity within the system, reduce overflows, and have a positive impact on the environmental and economic viability of the
Town.</t>
    </r>
  </si>
  <si>
    <r>
      <rPr>
        <sz val="8"/>
        <rFont val="Arial"/>
        <family val="2"/>
      </rPr>
      <t>This project consists of CIPP lining of sewer line along N. Independence Ave, along with
rehabilitation of 29 manholes.</t>
    </r>
  </si>
  <si>
    <r>
      <rPr>
        <sz val="8"/>
        <rFont val="Arial"/>
        <family val="2"/>
      </rPr>
      <t>This project consists of upgrades at the Little Falls Run plant.  The upgrades contain 5 components:  preliminary treatment, biological treatment, effluent treatment, biosolids
management, and the chemical feed system.</t>
    </r>
  </si>
  <si>
    <r>
      <rPr>
        <sz val="8"/>
        <rFont val="Arial"/>
        <family val="2"/>
      </rPr>
      <t>CSO 70 Improvement:  Replace regulator with a new structure and replace interceptors and sewer with larger structures to decrease overflows.  CSO 14 Improvement:  Install a new CSO regulator and new 60" sewer to provide inline storage of combined sewage along the existing
alignment.</t>
    </r>
  </si>
  <si>
    <r>
      <rPr>
        <sz val="8"/>
        <rFont val="Arial"/>
        <family val="2"/>
      </rPr>
      <t>This project consists of the expansion and upgrade of the Fredericksburg Wastewater
Treatment Plant.</t>
    </r>
  </si>
  <si>
    <r>
      <rPr>
        <sz val="8"/>
        <rFont val="Arial"/>
        <family val="2"/>
      </rPr>
      <t>CAP grant base -
2022</t>
    </r>
  </si>
  <si>
    <r>
      <rPr>
        <sz val="8"/>
        <rFont val="Arial"/>
        <family val="2"/>
      </rPr>
      <t>This project consists of construction of a new collection system in the Topping service area,
connecting to HRSD's interceptor.</t>
    </r>
  </si>
  <si>
    <r>
      <rPr>
        <sz val="8"/>
        <rFont val="Arial"/>
        <family val="2"/>
      </rPr>
      <t>This project will replace the Poor Creek Force Main in a new alignment.  The project will also
include pump station improvements.</t>
    </r>
  </si>
  <si>
    <r>
      <rPr>
        <sz val="8"/>
        <rFont val="Arial"/>
        <family val="2"/>
      </rPr>
      <t>City of Norfolk Dept. of Public
Works</t>
    </r>
  </si>
  <si>
    <r>
      <rPr>
        <sz val="8"/>
        <rFont val="Arial"/>
        <family val="2"/>
      </rPr>
      <t>This project consists of 2 projects:  Mason Creek Outfall Repair and Replacement and
Riverside Memorial Park Shoreline Management.</t>
    </r>
  </si>
  <si>
    <r>
      <rPr>
        <sz val="8"/>
        <rFont val="Arial"/>
        <family val="2"/>
      </rPr>
      <t>Sanitary Sewer Collection System Improvement Project: This project will reduce the amount of RDII that enters the sanitary sewer system by replacing manhole frames and covers, rehabilitation of defective pre-cast manholes, and rehabilitation of several pipe assets. The reduction in RDII entering the system will reduce or eliminate the SSO volumes that occur and
enter Wolf Creek.</t>
    </r>
  </si>
  <si>
    <r>
      <rPr>
        <sz val="8"/>
        <rFont val="Arial"/>
        <family val="2"/>
      </rPr>
      <t>Northern Rural Retreat Sewer System Improvements Project: This project includes CIPP lining of the existing vitrified clay pipe gravity line along Chinquapin Avenue, as well as the frame and cover replacement of various  manholes within the sewer system. Repair of these manholes and lining of the existing clay line will improve Rural Retreat's sewer system by
reducing RDII currently entering the system.</t>
    </r>
  </si>
  <si>
    <r>
      <rPr>
        <sz val="8"/>
        <rFont val="Arial"/>
        <family val="2"/>
      </rPr>
      <t>Staley Creek Sewershed Sanitary Sewer Evaluation: This project will complete projects from the County's SSES completed through the SW Pilot Step 1 process. In particular, it will fund emergency repairs, all priority 1 projects, some priority 2 projects, and the stream relocation
and bank armoring projects in priority 3.</t>
    </r>
  </si>
  <si>
    <r>
      <rPr>
        <sz val="8"/>
        <rFont val="Arial"/>
        <family val="2"/>
      </rPr>
      <t>Doe Run, Smith Lake Road and Martinsville Industrial Park Sewer Project: This project will rehabilitate sections of these three sewer line collector systems. All three have evidence of surface deterioration, corrosion in ductile iron sections, and cracking in some clay sections, which if not addressed will result in increasing I&amp;I and manhole overflows. Therefore this project will entail upgrades such as point repairs, removal of roots and debris, line replacement, and CIPP lining. Manhole work will include root cutting, cleaning, and epoxy
resurfacing.</t>
    </r>
  </si>
  <si>
    <r>
      <rPr>
        <sz val="8"/>
        <rFont val="Arial"/>
        <family val="2"/>
      </rPr>
      <t>CSO 4 &amp; Chimborazo Phase 3: This project will replace the CSO 4 regulator with a new one further upstream to reduce CSO volumes by an average of approximately 5.1 MG per year.
This project is listed in the City's CSO Interim Plan.</t>
    </r>
  </si>
  <si>
    <r>
      <rPr>
        <sz val="8"/>
        <rFont val="Arial"/>
        <family val="2"/>
      </rPr>
      <t>Buchanan County PSA WWTP Upgrades: This project is intended to address consent orders for raw sewage discharge from the existing wastewater collection system due to an overwhelmed influent pump station at the Big Rock/Conaway WWTP. Loan funding will finance the replacement of the Big Rock/Conaway WWTP with a new moving bed biological reactor and ballasted sedimentation WWTP, increasing its capacity in order to address collection system
overflows.</t>
    </r>
  </si>
  <si>
    <r>
      <rPr>
        <sz val="8"/>
        <rFont val="Arial"/>
        <family val="2"/>
      </rPr>
      <t>CSO Interim Plan Projects - Regulators 19A, 19B, 20, 21, 24, 39 &amp;40 #1: This project entails upgrades to and replacements for seven combined sewer regulators. The projects combined will reduce CSO volumes by an average of approximately 57.3 MG per year. All of these
projects are listed in the City's CSO Interim Plan.</t>
    </r>
  </si>
  <si>
    <r>
      <rPr>
        <sz val="8"/>
        <rFont val="Arial"/>
        <family val="2"/>
      </rPr>
      <t>Villa Heights Sewer Improvements Project: This project will replace sewer lines in the Villa Heights subdivision, where existing terra cotta collection lines serving approximately 260 residential customers are experiencing pipe blockages, overflows, and related issues.
Construction is anticipated to include approximately 18,000 linear feet of 8" gravity sewer line and manholes to replace the existing system.</t>
    </r>
  </si>
  <si>
    <r>
      <rPr>
        <sz val="8"/>
        <rFont val="Arial"/>
        <family val="2"/>
      </rPr>
      <t>Haysi Sewer Replacement Project: This project consists of replacement of 3,119 linear feet of 10-inch ductile iron pipe with PVC pipe and 13 manholes from the intersection of Route 63 and 80 to the Haysi Sewage Treatment Plant that has deteriorated causing backup into nearby manholes resulting in overflows into the Russell Fork River and infiltration into the treatment
plant.</t>
    </r>
  </si>
  <si>
    <r>
      <rPr>
        <sz val="8"/>
        <rFont val="Arial"/>
        <family val="2"/>
      </rPr>
      <t>Hawthorne Drive Utility Improvements Projects: This project will replace approximately 1,000 linear feet of 12" collector sewer line that is buried up to 25 feet deep in several locations along Hawthorne Drive. The replacement line will be constructed at an appropriate depth to allow the City to properly maintain this section of line while ensuring continuous sewer
service to the area.</t>
    </r>
  </si>
  <si>
    <r>
      <rPr>
        <sz val="8"/>
        <rFont val="Arial"/>
        <family val="2"/>
      </rPr>
      <t>Cross Creek to Hickory Flats Interceptor Project: This project will provide new sewer service to the Woodway Dot Community of Lee County, which is currently relying on private septic systems and in some cases, straight pipes discharges to caves and nearby waterways. The new sewer line will connect to the Hickory Flats WWTP, and also interconnect all of the Lee County
PSA system.</t>
    </r>
  </si>
  <si>
    <r>
      <rPr>
        <sz val="8"/>
        <rFont val="Arial"/>
        <family val="2"/>
      </rPr>
      <t>Hampton PS Motor Control Center (MCC) Replacement Project: This project will replace a
1960's MCC due to extreme difficulty finding replacement parts and the age of the equipment.</t>
    </r>
  </si>
  <si>
    <r>
      <rPr>
        <sz val="8"/>
        <rFont val="Arial"/>
        <family val="2"/>
      </rPr>
      <t>Bank Street Pump Station Upgrade Project: This project will utilize the existing wet well at the Bank Street pump station and install a new pump vault, two new pumps and associated piping and valve in order to restore that station to normal operation. The pump station has been
running in bypass mode since January 2020.</t>
    </r>
  </si>
  <si>
    <r>
      <rPr>
        <sz val="8"/>
        <rFont val="Arial"/>
        <family val="2"/>
      </rPr>
      <t>Norfolk Department of Utilities Wastewater Projects: This project involves 18 wastewater
improvement projects, including pump station replacements and gravity sewer main line replacements.</t>
    </r>
  </si>
  <si>
    <r>
      <rPr>
        <sz val="8"/>
        <rFont val="Arial"/>
        <family val="2"/>
      </rPr>
      <t>10th Street Sanitary Sewer Replacement Project: This project is for the 10th Street Sanitary Sewer System Improvements. It entails replacement of existing sewer lines, manholes and laterals, the installation of cleanouts for the laterals, and the installation of a portable emergency generator with an upgrade of the electrical service at the existing Josephine Pump Station. These improvements will provide a reliable sewer system, reduce the potential for public contact with wastewater and reduce the amount of I/I entering the City's sewer
system.</t>
    </r>
  </si>
  <si>
    <r>
      <rPr>
        <sz val="8"/>
        <rFont val="Arial"/>
        <family val="2"/>
      </rPr>
      <t>Wallen Creek Sewerline Stream Crossing Improvements Project: This project will replace approximately 1,100 linear feet of gravity sewer line and 10 manholes. The project will lower the existing gravity line to eliminate an aerial stream crossing. As a result, additional modifications at the WWTP pump station and wet well are necessary are included in the
project.</t>
    </r>
  </si>
  <si>
    <r>
      <rPr>
        <sz val="8"/>
        <rFont val="Arial"/>
        <family val="2"/>
      </rPr>
      <t>Marion Sewer Collector System Improvements Phase 8: This project will replace existing terracotta sewer lines on five streets where inflow and infiltration are resulting in high flows at the WWTP. The project will improve WWTP efficiency with the sewer line replacements and reductions in I&amp;I sources, thereby improving water quality in the Middle Fork Holston
River.</t>
    </r>
  </si>
  <si>
    <r>
      <rPr>
        <sz val="8"/>
        <rFont val="Arial"/>
        <family val="2"/>
      </rPr>
      <t>Lebanon Pump Station Improvements: The project includes improvements to two sewer system pump stations within the system, including replacement of Industrial Park pump station and Big Cedar pump station. The project will include the installation of emergency
generators at both locations.</t>
    </r>
  </si>
  <si>
    <r>
      <rPr>
        <sz val="8"/>
        <rFont val="Arial"/>
        <family val="2"/>
      </rPr>
      <t>WWTP Pump Station Improvements: This project involves aeration, hydraulic, and wastewater treatment plant pump station improvements. All aeration equipment and tanks need replacement and structural rehabilitation. Both plant pump stations need equipment and
structural replacement and rehabilitation.</t>
    </r>
  </si>
  <si>
    <r>
      <rPr>
        <sz val="8"/>
        <rFont val="Arial"/>
        <family val="2"/>
      </rPr>
      <t>Wastewater Treatment Plant Improvements Project: This project entails various improvements necessary to the WWTP including, replacing sludge dewatering press and feed pumps, improvements to oxidation ditch channel and secondary clarifiers, and flow
equalization basin modifications.</t>
    </r>
  </si>
  <si>
    <r>
      <rPr>
        <sz val="8"/>
        <rFont val="Arial"/>
        <family val="2"/>
      </rPr>
      <t>Sewer System Generators: This project will install generators at four sewer pump stations and the Shockoe Retention Basin. Currently only one of the four pump stations has backup power. Generator backup is especially important at Shockoe Retention Basin as it will be the central
control hub for a CSO SCADA system.</t>
    </r>
  </si>
  <si>
    <r>
      <rPr>
        <sz val="8"/>
        <rFont val="Arial"/>
        <family val="2"/>
      </rPr>
      <t>Austinville Wastewater Collection and Treatment Systems Improvements: This project will
replace/rehabilitate approximately 4,170 linear feet of existing gravity sewer and 17 manholes.</t>
    </r>
  </si>
  <si>
    <r>
      <rPr>
        <sz val="8"/>
        <rFont val="Arial"/>
        <family val="2"/>
      </rPr>
      <t>Pump Stations Improvements Project: This project entails the rehabilitation of three grinder pump stations in the system. These pump stations have reached the end of their useful life and are in desperate need of renovations to prevent overflows as a result of pump station
failures.</t>
    </r>
  </si>
  <si>
    <r>
      <rPr>
        <sz val="8"/>
        <rFont val="Arial"/>
        <family val="2"/>
      </rPr>
      <t>Town of Pearisburg WWTP Upgrades: This projects includes several improvements to renovate and increase the capacity of the Mill Road Facility and the Town's WWTP. The project is needed to address the health (safety), sanitation, security, aging infrastructure, and reasonable growth needs. The majority of the needs relate to aging infrastructure and
reasonable growth.</t>
    </r>
  </si>
  <si>
    <r>
      <rPr>
        <sz val="8"/>
        <rFont val="Arial"/>
        <family val="2"/>
      </rPr>
      <t>Shockoe Retention Basin Elevator Upgrades: This project will upgrade/replace the elevator inside the Shockoe Retention Basin control building. The elevator's existing controls are
outdated and the emergency phone is not functioning.</t>
    </r>
  </si>
  <si>
    <r>
      <rPr>
        <sz val="8"/>
        <rFont val="Arial"/>
        <family val="2"/>
      </rPr>
      <t>Wastewater Collection System - Deltaville Service Area: This project will construct a new sewer system in Deltaville needed to support the Middlesex sewer system extension to eliminate residential septic tanks and drain fields. The wastewater collected by the new system will be transported by HRSD infrastructure to the York River Treatment Plant for
treatment and discharge.</t>
    </r>
  </si>
  <si>
    <r>
      <rPr>
        <sz val="8"/>
        <rFont val="Arial"/>
        <family val="2"/>
      </rPr>
      <t>Hartfield - Low Pressure Sewer (LPS) Collection System: This project will install a new sewer
system in the Hartfield area of Middlesex County in order to eliminate residential septic tanks and drainfields.</t>
    </r>
  </si>
  <si>
    <t>Notes</t>
  </si>
  <si>
    <t>--</t>
  </si>
  <si>
    <t>HL Mooney Advanced Water Reclamation Facility (AWRF) Facility Wide Improvements: This project involves 19 components of the processes at the H.L. Mooney Advanced Water Reclamation Facility and includes upgrades and improvements necessary to address aging infrastructure, process improvements, and operational efficiencies for current and future demand. Specific improvements expected: equalization basin modifications, centralized odor control improvements, UV system improvements, and support facility improvements.
Additionally, this project will finance the installation of solar panels and EV charging stations.</t>
  </si>
  <si>
    <t>Virginia Clean Water Revolving Loan Fund Projects Tenatively Authorized - FY 2025</t>
  </si>
  <si>
    <t>Wastewater - Southwest Virginia Pilot Program Phase 1 Step 2 Projects</t>
  </si>
  <si>
    <t xml:space="preserve">SWVAPP Phase 1 Step 2 Projects Subtotal:   </t>
  </si>
  <si>
    <t>Wastewater Projects Subtotal:</t>
  </si>
  <si>
    <t>Town of Honaker</t>
  </si>
  <si>
    <t>Town of Gate City</t>
  </si>
  <si>
    <t>C-515854</t>
  </si>
  <si>
    <t>C-515855</t>
  </si>
  <si>
    <t>C-515857</t>
  </si>
  <si>
    <t>C-515856</t>
  </si>
  <si>
    <t>C-515838</t>
  </si>
  <si>
    <t>C-515843</t>
  </si>
  <si>
    <t>C-515846</t>
  </si>
  <si>
    <t>C-515848</t>
  </si>
  <si>
    <t>C-515851</t>
  </si>
  <si>
    <t>C-515845</t>
  </si>
  <si>
    <t>C-515852</t>
  </si>
  <si>
    <t>C-515850</t>
  </si>
  <si>
    <t>C-515841</t>
  </si>
  <si>
    <t>C-515858</t>
  </si>
  <si>
    <t>C-515844</t>
  </si>
  <si>
    <t>C-515861</t>
  </si>
  <si>
    <t>C-515859</t>
  </si>
  <si>
    <t>C-515840</t>
  </si>
  <si>
    <t>C-515842</t>
  </si>
  <si>
    <t>C-515836</t>
  </si>
  <si>
    <t>C-515839</t>
  </si>
  <si>
    <t>C-515853</t>
  </si>
  <si>
    <t>BIL - 2024</t>
  </si>
  <si>
    <t>CAP grant base - 2024</t>
  </si>
  <si>
    <t>EC - 2022</t>
  </si>
  <si>
    <t>EC-2022, 2023,2024</t>
  </si>
  <si>
    <t>Cap grant base - 1,946,096, BIL - 453,904</t>
  </si>
  <si>
    <t>Localities</t>
  </si>
  <si>
    <t>TBD</t>
  </si>
  <si>
    <t>Spring 2026</t>
  </si>
  <si>
    <t>Winter 2026</t>
  </si>
  <si>
    <t>Summer 2026</t>
  </si>
  <si>
    <t>Town of Pennington Gap, VA</t>
  </si>
  <si>
    <t>Lee County Public Service Authority</t>
  </si>
  <si>
    <t>Town of Gate City - Sanitation Authority</t>
  </si>
  <si>
    <t>This project includes replacement of a total of 3,226 feet of 12 inch sanitary sewer interceptor line along with 15 manholes. Project will address I/I issues as well as eliminate the potential for exfiltration. The project addresses inflow and infiltration issues identified in a sanitary sewer evaluation study financed by DEQ as a part of the SW Pilot Program. The repairs identified in the study and resulting PER are the second highest priority repairs needed to address sanitary sewer overflows.</t>
  </si>
  <si>
    <t>This project includes replacement of approximately 4,537 feet of 8 inch sanitary sewer and 21 manholes. The project addresses inflow and infiltration issues identified in a sanitary sewer evaluation study financed by DEQ as a part of the SW Pilot Program. The repairs identified in the study and resulting PER are the second highest priority repairs needed to address sanitary sewer overflows.</t>
  </si>
  <si>
    <t>The proposed project includes rehabilitation of the southwestern portion of the Dryden system, downstream of the Dryden pump station and force main portion, where the manholes have seen increased deterioration. The Rose Hill Sewer Shed portion of the proposed project includes rehabilitation of 16 VF of manhole walls through geopolymer liner, replacement of various manhole frames and covers, cleanout repairs and a storm drain/sewer disconnection. Rose Hill was found to have Rainfall Derived I&amp;I (RDII) attributable to direct inflow,and the recommended point-repair rehabilitations will decrease RDII entering the system, and improvethe Rose Hill system's efficiency.The project addresses inflow and infiltration issues identified in a sanitary sewer evaluation study financed by DEQ as a part of the SW Pilot Program. The repairs identified in the study and resulting PER are the highest priority repairs needed to address sanitary sewer overflows.</t>
  </si>
  <si>
    <t xml:space="preserve">VA0088111 </t>
  </si>
  <si>
    <t>NA</t>
  </si>
  <si>
    <t>This project consists of rehabilitation of approximately 2,375 LF of 15 inch sanitary sewer along with 10 manholes. Project will also address I/I issues as well as eliminate the potential for exfiltration. The project addresses inflow and infiltration issues identified in a sanitary sewer evaluation study financed by DEQ as a part of the SW Pilot Program. The repairs identified in the study and resulting PER are the second highest priority repairs needed to address sanitary sewer overflows.</t>
  </si>
  <si>
    <t>The project consists of the rehabilitation and replacement of approximately 440 VF of manhole structures (35 manholes) and more than 8,000 LF of
30" and smaller diameter gravity sewer main.</t>
  </si>
  <si>
    <t>VA0024970</t>
  </si>
  <si>
    <t>This project includes construction of a new Combined Sewer Overflow (CSO) storage tunnel approximately 70-120 feet below ground; a new upstream diversion structure that diverts excess flow from the Blackwater Creek Interceptor to the tunnel;  a new downstream diversion structure that diverts flow from the James River Interceptor  to the tunnel pump station shaft; and a tunnel dewatering pump station designed to empty the total volume of the tunnel and shaft in approximately 24 to 36 hours. This project addresses requirements in a consent order and will reduce CSO volumes.</t>
  </si>
  <si>
    <t>Russell County Public Service Authority</t>
  </si>
  <si>
    <t>The Castlewood Sewer Project – Phase IIA will extend public sewer service to the west along Mew Road (Route 65) to the Chiggersville Circle area. The project will begin near the intersection of U.S. Route 58 and Mew Road and extend to the intersection of Mew Road and Chiggersville Circle. The project will include one (1) pump station and two (2) grinder stations with approximately 12,000 linear feet of gravity sewer 3,000 linear feet of force main to provide sanitary sewer service to 110 residential connections.</t>
  </si>
  <si>
    <t>City of Chesapeake</t>
  </si>
  <si>
    <t>The Raleigh Heights gravity sewer system was constructed with vitrified clay pipe &amp; brick manholes &amp; has experienced pipe failures, sewer stoppages &amp; sewer spills. This project includes repair, replacement &amp; relocation of 80-year-old sewer mains, manholes &amp; service lines and reduces I/I as required by USEPA/DOJ consent decree.</t>
  </si>
  <si>
    <t>The New Southside Pump Station project will replace the Southside Pump Station (SSPS) and improve the South Interceptor collection line. The South Interceptor is frequently operating under surcharged conditions, placing the system at increased risk of Sanitary Sewer Overflows (SSOs). The existing SSPS facility has reached the end of its service life, and replacement of the SSPS is required to improve reliability, resiliency, and operations.</t>
  </si>
  <si>
    <t>Summer 2025</t>
  </si>
  <si>
    <t>Town of Narrows</t>
  </si>
  <si>
    <t>VA0021113</t>
  </si>
  <si>
    <t>The Town of Narrows WWTP experiences high influent flows due to inflow and infiltration (I&amp;I) in their sanitary sewer collection system. Several manholes and certain gravity sewer lines have been identified as major contributors to the I&amp;I. This application is for funding assistance to assist the Town of Narrows in reducing inflow and infiltration (I&amp;I). Measures to reduce I&amp;I include eliminating inflow at manhole lid pick hole openings, eliminating inflow due to poor fitting and/or deteriorated manhole lid frames and covers, rehabilitating manholes, replacement of cracked, broken and deteriorated pipes, disconnection of roof leaders and basement sump drain discharges.</t>
  </si>
  <si>
    <t xml:space="preserve">This project will replace the UV disinfection system, repair the existing septage receiving station, and replace the electrical system and ventilation system in the anaerobic sludge digester building at the Wolf Creek Water Reclamation Facility. </t>
  </si>
  <si>
    <t>Maury Service Authority</t>
  </si>
  <si>
    <t>VA0088161</t>
  </si>
  <si>
    <t>This project consists of the replacement of the existing solids holding storage tank, gravity belt thickener, and related appurtenances at the Lexington Rockbridge Regional WQCF. In preparation for emerging contaminant regulation changes, several aspects of the current solids train need to be updated at the plant, this is the first project being implemented to address emerging contaminants.</t>
  </si>
  <si>
    <t>This project is involves 19 components of the processes at the H.L. Mooney Advanced Water Reclamation Facility and includes upgrades and improvements necessary to address aging infrastructure, process improvements, and operational efficiencies for current and future demand. Specific improvements expected: equalization basin modifications, centralized odor control improvements, UV system improvements,  and support facility improvements. Additionally, this project will finance the installation of solar panels and EV charging stations. Green Project Reserve.</t>
  </si>
  <si>
    <t>Town of Blacksburg</t>
  </si>
  <si>
    <t>VA0060844</t>
  </si>
  <si>
    <t>This project is Phase 2 of a two-phase project within the Harding Avenue Sewer Shed. This project will replace approximately 5,100 LF of 60-year-old mainline terra cotta sewers and brick manholes that are upstream of the Phase I sewers. The piping will generally be upsized one to two sizes. Together, Phase I and Phase 2 will reduce Infiltration and Inflow (I&amp;I), sewer surcharges, and overflows that occur under wet weather conditions.</t>
  </si>
  <si>
    <t>VA0091588</t>
  </si>
  <si>
    <t>Project will replace/repair equipment within the existing collection system and treatment system that has failed due to power surges.</t>
  </si>
  <si>
    <t>The Town of Blacksburg operates an older separate sanitary sewer system that is subject to I&amp;I that consumes sewer capacity, increases maintenance costs, and results in overflows. This project will be a 2nd year (2026) $1.5 million dollar continuation of $1.65 million dollar Find &amp; Fix contract that CHA Consulting is currently preparing for the Town. It will target areas of the Town sewer system that flow monitoring has determined are subject to high rates of I&amp;I.</t>
  </si>
  <si>
    <t>Washington County Service Authority</t>
  </si>
  <si>
    <t>The Exit 13 Phase 2B project will provide public sewer to the last section of Lee Highway from Abingdon to the City of Bristol. This project will provide public sewer to an area where there are many aging septic systems. Project will consist of 6,250 L.F of 8-inch gravity sewer, 3 inch force main and a pump station.</t>
  </si>
  <si>
    <r>
      <rPr>
        <b/>
        <sz val="10"/>
        <rFont val="Arial"/>
        <family val="2"/>
      </rPr>
      <t>Binding Commitment
Date</t>
    </r>
  </si>
  <si>
    <r>
      <rPr>
        <b/>
        <sz val="10"/>
        <rFont val="Arial"/>
        <family val="2"/>
      </rPr>
      <t>Principal Forgiveness
Amount</t>
    </r>
  </si>
  <si>
    <r>
      <rPr>
        <b/>
        <sz val="10"/>
        <rFont val="Arial"/>
        <family val="2"/>
      </rPr>
      <t>Principal Forgiveness
Source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</si>
</sst>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0"/>
    <numFmt numFmtId="165" formatCode="0.0"/>
    <numFmt numFmtId="166" formatCode="&quot;$&quot;#,##0.00"/>
    <numFmt numFmtId="167" formatCode="&quot;$&quot;#,##0"/>
  </numFmts>
  <fonts count="15" x14ac:knownFonts="1">
    <font>
      <sz val="11"/>
      <color theme="1"/>
      <name val="Aptos Narrow"/>
      <family val="2"/>
      <scheme val="minor"/>
    </font>
    <font>
      <b/>
      <sz val="8"/>
      <name val="Arial"/>
      <family val="2"/>
    </font>
    <font>
      <sz val="11"/>
      <color theme="1"/>
      <name val="Arial"/>
      <family val="2"/>
    </font>
    <font>
      <sz val="8"/>
      <name val="Arial"/>
      <family val="2"/>
    </font>
    <font>
      <sz val="8"/>
      <color rgb="FF000000"/>
      <name val="Arial"/>
      <family val="2"/>
    </font>
    <font>
      <sz val="8"/>
      <color theme="1"/>
      <name val="Arial"/>
      <family val="2"/>
    </font>
    <font>
      <sz val="8"/>
      <color rgb="FF333333"/>
      <name val="Arial"/>
      <family val="2"/>
    </font>
    <font>
      <b/>
      <sz val="8"/>
      <color rgb="FF000000"/>
      <name val="Arial"/>
      <family val="2"/>
    </font>
    <font>
      <sz val="11"/>
      <color theme="1"/>
      <name val="Aptos Narrow"/>
      <family val="2"/>
      <scheme val="minor"/>
    </font>
    <font>
      <sz val="8"/>
      <name val="Aptos Narrow"/>
      <family val="2"/>
      <scheme val="minor"/>
    </font>
    <font>
      <sz val="10"/>
      <color theme="1"/>
      <name val="Arial"/>
      <family val="2"/>
    </font>
    <font>
      <b/>
      <sz val="10"/>
      <name val="Arial"/>
      <family val="2"/>
    </font>
    <font>
      <sz val="10"/>
      <name val="Arial"/>
      <family val="2"/>
    </font>
    <font>
      <sz val="10"/>
      <color rgb="FF000000"/>
      <name val="Arial"/>
      <family val="2"/>
    </font>
    <font>
      <b/>
      <sz val="10"/>
      <color rgb="FF000000"/>
      <name val="Arial"/>
      <family val="2"/>
    </font>
  </fonts>
  <fills count="7">
    <fill>
      <patternFill patternType="none"/>
    </fill>
    <fill>
      <patternFill patternType="gray125"/>
    </fill>
    <fill>
      <patternFill patternType="solid">
        <fgColor rgb="FFC5DFB4"/>
      </patternFill>
    </fill>
    <fill>
      <patternFill patternType="solid">
        <fgColor rgb="FFC6DFB3"/>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3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000000"/>
      </left>
      <right/>
      <top/>
      <bottom/>
      <diagonal/>
    </border>
    <border>
      <left style="thin">
        <color indexed="64"/>
      </left>
      <right/>
      <top style="thin">
        <color indexed="64"/>
      </top>
      <bottom style="thin">
        <color indexed="64"/>
      </bottom>
      <diagonal/>
    </border>
    <border>
      <left style="thin">
        <color auto="1"/>
      </left>
      <right/>
      <top style="thin">
        <color rgb="FF000000"/>
      </top>
      <bottom/>
      <diagonal/>
    </border>
    <border>
      <left style="thin">
        <color auto="1"/>
      </left>
      <right/>
      <top style="thin">
        <color rgb="FF000000"/>
      </top>
      <bottom style="thin">
        <color indexed="64"/>
      </bottom>
      <diagonal/>
    </border>
  </borders>
  <cellStyleXfs count="3">
    <xf numFmtId="0" fontId="0" fillId="0" borderId="0"/>
    <xf numFmtId="0" fontId="8" fillId="0" borderId="0"/>
    <xf numFmtId="44" fontId="8" fillId="0" borderId="0" applyFont="0" applyFill="0" applyBorder="0" applyAlignment="0" applyProtection="0"/>
  </cellStyleXfs>
  <cellXfs count="107">
    <xf numFmtId="0" fontId="0" fillId="0" borderId="0" xfId="0"/>
    <xf numFmtId="166" fontId="4" fillId="0" borderId="1" xfId="0" applyNumberFormat="1" applyFont="1" applyBorder="1" applyAlignment="1">
      <alignment horizontal="center" vertical="center" shrinkToFit="1"/>
    </xf>
    <xf numFmtId="0" fontId="3" fillId="0" borderId="1" xfId="0" applyFont="1" applyBorder="1" applyAlignment="1">
      <alignment horizontal="center" vertical="center" wrapText="1"/>
    </xf>
    <xf numFmtId="166" fontId="4" fillId="0" borderId="6" xfId="0" applyNumberFormat="1" applyFont="1" applyBorder="1" applyAlignment="1">
      <alignment horizontal="center" vertical="center" shrinkToFit="1"/>
    </xf>
    <xf numFmtId="0" fontId="5" fillId="0" borderId="0" xfId="0" applyFont="1" applyAlignment="1">
      <alignment horizontal="center" vertical="top"/>
    </xf>
    <xf numFmtId="0" fontId="5" fillId="0" borderId="0" xfId="0" applyFont="1" applyAlignment="1">
      <alignment horizontal="center"/>
    </xf>
    <xf numFmtId="0" fontId="1" fillId="3" borderId="4" xfId="0" applyFont="1" applyFill="1" applyBorder="1" applyAlignment="1">
      <alignment horizontal="center" vertical="top" wrapText="1"/>
    </xf>
    <xf numFmtId="0" fontId="3" fillId="0" borderId="4" xfId="0" applyFont="1" applyBorder="1" applyAlignment="1">
      <alignment horizontal="center" vertical="center" wrapText="1"/>
    </xf>
    <xf numFmtId="164" fontId="4" fillId="0" borderId="4" xfId="0" applyNumberFormat="1" applyFont="1" applyBorder="1" applyAlignment="1">
      <alignment horizontal="center" vertical="center" shrinkToFit="1"/>
    </xf>
    <xf numFmtId="0" fontId="2" fillId="0" borderId="3" xfId="0" applyFont="1" applyBorder="1" applyAlignment="1">
      <alignment horizontal="center" vertical="center" wrapText="1"/>
    </xf>
    <xf numFmtId="0" fontId="3" fillId="0" borderId="1" xfId="0" applyFont="1" applyBorder="1" applyAlignment="1">
      <alignment horizontal="center" vertical="top" wrapText="1"/>
    </xf>
    <xf numFmtId="0" fontId="2" fillId="0" borderId="3" xfId="0" applyFont="1" applyBorder="1" applyAlignment="1">
      <alignment horizontal="center" vertical="top" wrapText="1"/>
    </xf>
    <xf numFmtId="1" fontId="4" fillId="0" borderId="1" xfId="0" applyNumberFormat="1" applyFont="1" applyBorder="1" applyAlignment="1">
      <alignment horizontal="center" vertical="center" shrinkToFit="1"/>
    </xf>
    <xf numFmtId="0" fontId="2" fillId="0" borderId="3" xfId="0" applyFont="1" applyBorder="1" applyAlignment="1">
      <alignment horizontal="center" vertical="center" shrinkToFit="1"/>
    </xf>
    <xf numFmtId="2" fontId="4" fillId="0" borderId="1" xfId="0" applyNumberFormat="1" applyFont="1" applyBorder="1" applyAlignment="1">
      <alignment horizontal="center" vertical="center" shrinkToFit="1"/>
    </xf>
    <xf numFmtId="0" fontId="1" fillId="3" borderId="1" xfId="0" applyFont="1" applyFill="1" applyBorder="1" applyAlignment="1">
      <alignment horizontal="center" vertical="top" wrapText="1"/>
    </xf>
    <xf numFmtId="0" fontId="1" fillId="3" borderId="3" xfId="0" applyFont="1" applyFill="1" applyBorder="1" applyAlignment="1">
      <alignment horizontal="center" vertical="top" wrapText="1"/>
    </xf>
    <xf numFmtId="0" fontId="5" fillId="0" borderId="1" xfId="0" applyFont="1" applyBorder="1" applyAlignment="1">
      <alignment horizontal="center" vertical="top" wrapText="1"/>
    </xf>
    <xf numFmtId="165" fontId="4" fillId="0" borderId="1" xfId="0" applyNumberFormat="1" applyFont="1" applyBorder="1" applyAlignment="1">
      <alignment horizontal="center" vertical="center" shrinkToFit="1"/>
    </xf>
    <xf numFmtId="0" fontId="3" fillId="0" borderId="5" xfId="0" applyFont="1" applyBorder="1" applyAlignment="1">
      <alignment horizontal="center" vertical="center" wrapText="1"/>
    </xf>
    <xf numFmtId="0" fontId="1" fillId="0" borderId="9" xfId="0" applyFont="1" applyBorder="1" applyAlignment="1">
      <alignment horizontal="center" vertical="top" wrapText="1"/>
    </xf>
    <xf numFmtId="0" fontId="3" fillId="0" borderId="0" xfId="0" applyFont="1" applyAlignment="1">
      <alignment horizontal="center" vertical="top" wrapText="1"/>
    </xf>
    <xf numFmtId="0" fontId="1" fillId="3" borderId="10" xfId="0" applyFont="1" applyFill="1" applyBorder="1" applyAlignment="1">
      <alignment horizontal="center" vertical="top" wrapText="1"/>
    </xf>
    <xf numFmtId="0" fontId="3"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4" borderId="0" xfId="0" applyFont="1" applyFill="1" applyAlignment="1">
      <alignment horizontal="center" vertical="top"/>
    </xf>
    <xf numFmtId="0" fontId="5" fillId="0" borderId="10" xfId="0" quotePrefix="1" applyFont="1" applyBorder="1" applyAlignment="1">
      <alignment horizontal="center" vertical="center" wrapText="1"/>
    </xf>
    <xf numFmtId="167" fontId="3" fillId="0" borderId="0" xfId="0" applyNumberFormat="1" applyFont="1" applyAlignment="1">
      <alignment horizontal="center" vertical="top" wrapText="1"/>
    </xf>
    <xf numFmtId="0" fontId="1" fillId="5" borderId="10" xfId="0" applyFont="1" applyFill="1" applyBorder="1" applyAlignment="1">
      <alignment horizontal="center" vertical="center" wrapText="1"/>
    </xf>
    <xf numFmtId="164" fontId="7" fillId="5" borderId="4" xfId="0" applyNumberFormat="1" applyFont="1" applyFill="1" applyBorder="1" applyAlignment="1">
      <alignment horizontal="center" vertical="center" shrinkToFit="1"/>
    </xf>
    <xf numFmtId="44" fontId="8" fillId="0" borderId="13" xfId="1" applyNumberFormat="1" applyBorder="1" applyAlignment="1">
      <alignment vertical="center"/>
    </xf>
    <xf numFmtId="0" fontId="5" fillId="0" borderId="0" xfId="0" applyFont="1" applyAlignment="1">
      <alignment horizontal="center" vertical="top" wrapText="1"/>
    </xf>
    <xf numFmtId="164" fontId="5" fillId="0" borderId="0" xfId="0" applyNumberFormat="1" applyFont="1" applyAlignment="1">
      <alignment horizontal="center"/>
    </xf>
    <xf numFmtId="0" fontId="10" fillId="0" borderId="0" xfId="0" applyFont="1" applyAlignment="1">
      <alignment horizontal="left" vertical="top"/>
    </xf>
    <xf numFmtId="0" fontId="11" fillId="2" borderId="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0" borderId="26" xfId="0" applyFont="1" applyBorder="1" applyAlignment="1">
      <alignment horizontal="left" vertical="top"/>
    </xf>
    <xf numFmtId="0" fontId="12" fillId="0" borderId="13" xfId="0" applyFont="1" applyBorder="1" applyAlignment="1">
      <alignment horizontal="left" vertical="center" wrapText="1"/>
    </xf>
    <xf numFmtId="166" fontId="13" fillId="0" borderId="13" xfId="0" applyNumberFormat="1" applyFont="1" applyBorder="1" applyAlignment="1">
      <alignment horizontal="center" vertical="center" shrinkToFit="1"/>
    </xf>
    <xf numFmtId="0" fontId="12" fillId="0" borderId="13" xfId="0" applyFont="1" applyBorder="1" applyAlignment="1">
      <alignment horizontal="center" vertical="center" wrapText="1"/>
    </xf>
    <xf numFmtId="0" fontId="12" fillId="0" borderId="13" xfId="0" applyFont="1" applyBorder="1" applyAlignment="1">
      <alignment horizontal="left" vertical="top" wrapText="1"/>
    </xf>
    <xf numFmtId="1" fontId="13" fillId="0" borderId="13" xfId="0" applyNumberFormat="1" applyFont="1" applyBorder="1" applyAlignment="1">
      <alignment horizontal="center" vertical="center" shrinkToFit="1"/>
    </xf>
    <xf numFmtId="2" fontId="13" fillId="0" borderId="13" xfId="0" applyNumberFormat="1" applyFont="1" applyBorder="1" applyAlignment="1">
      <alignment horizontal="center" vertical="center" shrinkToFit="1"/>
    </xf>
    <xf numFmtId="0" fontId="12" fillId="0" borderId="10" xfId="0" applyFont="1" applyBorder="1" applyAlignment="1">
      <alignment horizontal="left" vertical="center" wrapText="1"/>
    </xf>
    <xf numFmtId="166" fontId="13" fillId="0" borderId="10" xfId="0" applyNumberFormat="1" applyFont="1" applyBorder="1" applyAlignment="1">
      <alignment horizontal="center" vertical="center" shrinkToFit="1"/>
    </xf>
    <xf numFmtId="0" fontId="12" fillId="0" borderId="10" xfId="0" applyFont="1" applyBorder="1" applyAlignment="1">
      <alignment horizontal="center" vertical="center" wrapText="1"/>
    </xf>
    <xf numFmtId="0" fontId="12" fillId="0" borderId="10" xfId="0" applyFont="1" applyBorder="1" applyAlignment="1">
      <alignment horizontal="left" vertical="top" wrapText="1"/>
    </xf>
    <xf numFmtId="1" fontId="13" fillId="0" borderId="10" xfId="0" applyNumberFormat="1" applyFont="1" applyBorder="1" applyAlignment="1">
      <alignment horizontal="center" vertical="center" shrinkToFit="1"/>
    </xf>
    <xf numFmtId="2" fontId="13" fillId="0" borderId="10" xfId="0" applyNumberFormat="1" applyFont="1" applyBorder="1" applyAlignment="1">
      <alignment horizontal="center" vertical="center" shrinkToFit="1"/>
    </xf>
    <xf numFmtId="0" fontId="11" fillId="0" borderId="12" xfId="0" applyFont="1" applyBorder="1" applyAlignment="1">
      <alignment horizontal="center" vertical="center" wrapText="1"/>
    </xf>
    <xf numFmtId="166" fontId="14" fillId="0" borderId="10" xfId="0" applyNumberFormat="1" applyFont="1" applyBorder="1" applyAlignment="1">
      <alignment horizontal="center" vertical="center" shrinkToFit="1"/>
    </xf>
    <xf numFmtId="0" fontId="12" fillId="0" borderId="27"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3" xfId="0" applyFont="1" applyBorder="1" applyAlignment="1">
      <alignment horizontal="left" vertical="top" wrapText="1"/>
    </xf>
    <xf numFmtId="1" fontId="13" fillId="0" borderId="23" xfId="0" applyNumberFormat="1" applyFont="1" applyBorder="1" applyAlignment="1">
      <alignment horizontal="center" vertical="center" shrinkToFit="1"/>
    </xf>
    <xf numFmtId="2" fontId="13" fillId="0" borderId="23" xfId="0" applyNumberFormat="1" applyFont="1" applyBorder="1" applyAlignment="1">
      <alignment horizontal="center" vertical="center" shrinkToFit="1"/>
    </xf>
    <xf numFmtId="0" fontId="12" fillId="0" borderId="22" xfId="0" applyFont="1" applyBorder="1" applyAlignment="1">
      <alignment horizontal="center" vertical="center" wrapText="1"/>
    </xf>
    <xf numFmtId="0" fontId="12" fillId="0" borderId="22" xfId="0" applyFont="1" applyBorder="1" applyAlignment="1">
      <alignment horizontal="right" vertical="center" wrapText="1" indent="3"/>
    </xf>
    <xf numFmtId="0" fontId="10" fillId="0" borderId="10" xfId="0" applyFont="1" applyBorder="1" applyAlignment="1">
      <alignment horizontal="center" vertical="center" wrapText="1"/>
    </xf>
    <xf numFmtId="0" fontId="12" fillId="0" borderId="10" xfId="0" applyFont="1" applyBorder="1" applyAlignment="1">
      <alignment horizontal="right" vertical="center" wrapText="1" indent="3"/>
    </xf>
    <xf numFmtId="14" fontId="12" fillId="0" borderId="10" xfId="0" applyNumberFormat="1" applyFont="1" applyBorder="1" applyAlignment="1">
      <alignment horizontal="center" vertical="center" wrapText="1"/>
    </xf>
    <xf numFmtId="0" fontId="10" fillId="0" borderId="10" xfId="0" applyFont="1" applyBorder="1" applyAlignment="1">
      <alignment horizontal="left" vertical="top" wrapText="1"/>
    </xf>
    <xf numFmtId="166" fontId="11" fillId="0" borderId="13" xfId="0" applyNumberFormat="1" applyFont="1" applyBorder="1" applyAlignment="1">
      <alignment horizontal="center" vertical="center" wrapText="1"/>
    </xf>
    <xf numFmtId="0" fontId="11" fillId="0" borderId="20" xfId="0" applyFont="1" applyBorder="1" applyAlignment="1">
      <alignment horizontal="left" vertical="top" wrapText="1" indent="10"/>
    </xf>
    <xf numFmtId="0" fontId="11" fillId="0" borderId="21" xfId="0" applyFont="1" applyBorder="1" applyAlignment="1">
      <alignment horizontal="left" vertical="top" wrapText="1" indent="10"/>
    </xf>
    <xf numFmtId="166" fontId="11" fillId="0" borderId="10" xfId="0" applyNumberFormat="1" applyFont="1" applyBorder="1" applyAlignment="1">
      <alignment horizontal="center" vertical="center" wrapText="1"/>
    </xf>
    <xf numFmtId="8" fontId="11" fillId="0" borderId="13" xfId="0" applyNumberFormat="1" applyFont="1" applyBorder="1" applyAlignment="1">
      <alignment horizontal="center" vertical="center" wrapText="1"/>
    </xf>
    <xf numFmtId="8" fontId="11" fillId="0" borderId="24" xfId="0" applyNumberFormat="1" applyFont="1" applyBorder="1" applyAlignment="1">
      <alignment horizontal="center" vertical="top" wrapText="1"/>
    </xf>
    <xf numFmtId="8" fontId="11" fillId="0" borderId="0" xfId="0" applyNumberFormat="1" applyFont="1" applyAlignment="1">
      <alignment horizontal="center" vertical="top" wrapText="1"/>
    </xf>
    <xf numFmtId="8" fontId="11" fillId="0" borderId="25" xfId="0" applyNumberFormat="1" applyFont="1" applyBorder="1" applyAlignment="1">
      <alignment horizontal="center" vertical="top" wrapText="1"/>
    </xf>
    <xf numFmtId="8" fontId="11" fillId="0" borderId="10" xfId="0" applyNumberFormat="1" applyFont="1" applyBorder="1" applyAlignment="1">
      <alignment horizontal="center" vertical="center" wrapText="1"/>
    </xf>
    <xf numFmtId="0" fontId="10" fillId="6" borderId="0" xfId="0" applyFont="1" applyFill="1" applyAlignment="1">
      <alignment horizontal="left" vertical="top"/>
    </xf>
    <xf numFmtId="0" fontId="10" fillId="0" borderId="0" xfId="0" applyFont="1" applyAlignment="1">
      <alignment horizontal="center" vertical="top"/>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4" xfId="0" applyFont="1" applyFill="1" applyBorder="1" applyAlignment="1">
      <alignment horizontal="left" vertical="top" wrapText="1"/>
    </xf>
    <xf numFmtId="0" fontId="11" fillId="2" borderId="17" xfId="0" applyFont="1" applyFill="1" applyBorder="1" applyAlignment="1">
      <alignment horizontal="left" vertical="top" wrapText="1"/>
    </xf>
    <xf numFmtId="0" fontId="11" fillId="2" borderId="18" xfId="0" applyFont="1" applyFill="1" applyBorder="1" applyAlignment="1">
      <alignment horizontal="left" vertical="top" wrapText="1"/>
    </xf>
    <xf numFmtId="0" fontId="10" fillId="2" borderId="19" xfId="0" applyFont="1" applyFill="1" applyBorder="1" applyAlignment="1">
      <alignment horizontal="left" wrapText="1"/>
    </xf>
    <xf numFmtId="0" fontId="10" fillId="2" borderId="17" xfId="0" applyFont="1" applyFill="1" applyBorder="1" applyAlignment="1">
      <alignment horizontal="left" wrapText="1"/>
    </xf>
    <xf numFmtId="0" fontId="10" fillId="2" borderId="18" xfId="0" applyFont="1" applyFill="1" applyBorder="1" applyAlignment="1">
      <alignment horizontal="left" wrapText="1"/>
    </xf>
    <xf numFmtId="0" fontId="11" fillId="4" borderId="10" xfId="0" applyFont="1" applyFill="1" applyBorder="1" applyAlignment="1">
      <alignment horizontal="left" vertical="top" wrapText="1" indent="10"/>
    </xf>
    <xf numFmtId="0" fontId="11" fillId="2" borderId="29" xfId="0" applyFont="1" applyFill="1" applyBorder="1" applyAlignment="1">
      <alignment horizontal="left" vertical="top" wrapText="1"/>
    </xf>
    <xf numFmtId="0" fontId="11" fillId="2" borderId="15" xfId="0" applyFont="1" applyFill="1" applyBorder="1" applyAlignment="1">
      <alignment horizontal="left" vertical="top" wrapText="1"/>
    </xf>
    <xf numFmtId="0" fontId="11" fillId="2" borderId="16" xfId="0" applyFont="1" applyFill="1" applyBorder="1" applyAlignment="1">
      <alignment horizontal="left" vertical="top" wrapText="1"/>
    </xf>
    <xf numFmtId="2" fontId="4" fillId="0" borderId="5" xfId="0" applyNumberFormat="1" applyFont="1" applyBorder="1" applyAlignment="1">
      <alignment horizontal="center" vertical="center" shrinkToFit="1"/>
    </xf>
    <xf numFmtId="0" fontId="0" fillId="0" borderId="8" xfId="0" applyBorder="1" applyAlignment="1">
      <alignment horizontal="center" vertical="center" shrinkToFit="1"/>
    </xf>
    <xf numFmtId="0" fontId="3" fillId="0" borderId="5" xfId="0" applyFont="1" applyBorder="1" applyAlignment="1">
      <alignment horizontal="center" vertical="center" wrapText="1"/>
    </xf>
    <xf numFmtId="0" fontId="0" fillId="0" borderId="8" xfId="0" applyBorder="1" applyAlignment="1">
      <alignment horizontal="center" vertical="center" wrapText="1"/>
    </xf>
    <xf numFmtId="166" fontId="4" fillId="0" borderId="5" xfId="0" applyNumberFormat="1" applyFont="1" applyBorder="1" applyAlignment="1">
      <alignment horizontal="center" vertical="center" shrinkToFit="1"/>
    </xf>
    <xf numFmtId="0" fontId="1" fillId="3" borderId="6" xfId="0" applyFont="1" applyFill="1" applyBorder="1" applyAlignment="1">
      <alignment horizontal="center" vertical="center" wrapText="1"/>
    </xf>
    <xf numFmtId="0" fontId="0" fillId="0" borderId="9" xfId="0" applyBorder="1" applyAlignment="1">
      <alignment horizontal="center" wrapText="1"/>
    </xf>
    <xf numFmtId="0" fontId="0" fillId="0" borderId="7" xfId="0" applyBorder="1" applyAlignment="1">
      <alignment horizontal="center" wrapText="1"/>
    </xf>
    <xf numFmtId="164" fontId="4" fillId="0" borderId="5" xfId="0" applyNumberFormat="1" applyFont="1" applyBorder="1" applyAlignment="1">
      <alignment horizontal="center" vertical="center" shrinkToFit="1"/>
    </xf>
    <xf numFmtId="0" fontId="5" fillId="0" borderId="5" xfId="0" applyFont="1" applyBorder="1" applyAlignment="1">
      <alignment horizontal="center" vertical="top" wrapText="1"/>
    </xf>
    <xf numFmtId="0" fontId="0" fillId="0" borderId="8" xfId="0" applyBorder="1" applyAlignment="1">
      <alignment horizontal="center" vertical="top" wrapText="1"/>
    </xf>
    <xf numFmtId="1" fontId="4" fillId="0" borderId="5" xfId="0" applyNumberFormat="1" applyFont="1" applyBorder="1" applyAlignment="1">
      <alignment horizontal="center" vertical="center" shrinkToFit="1"/>
    </xf>
  </cellXfs>
  <cellStyles count="3">
    <cellStyle name="Currency 3" xfId="2" xr:uid="{7461DA0B-3FE7-416D-9AA2-CA76C746E5B3}"/>
    <cellStyle name="Normal" xfId="0" builtinId="0"/>
    <cellStyle name="Normal 3" xfId="1" xr:uid="{32AA9D93-EF11-4B51-86E3-573C26C9F6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A5928-9848-457A-BADC-EC86E7DF10F7}">
  <sheetPr>
    <pageSetUpPr fitToPage="1"/>
  </sheetPr>
  <dimension ref="A1:N132"/>
  <sheetViews>
    <sheetView zoomScale="80" zoomScaleNormal="80" workbookViewId="0">
      <pane ySplit="2" topLeftCell="A3" activePane="bottomLeft" state="frozen"/>
      <selection pane="bottomLeft" activeCell="O6" sqref="O6"/>
    </sheetView>
  </sheetViews>
  <sheetFormatPr defaultColWidth="8.6640625" defaultRowHeight="13.2" x14ac:dyDescent="0.3"/>
  <cols>
    <col min="1" max="1" width="0" style="35" hidden="1" customWidth="1"/>
    <col min="2" max="2" width="38.109375" style="35" customWidth="1"/>
    <col min="3" max="3" width="27" style="80" customWidth="1"/>
    <col min="4" max="4" width="15.6640625" style="35" customWidth="1"/>
    <col min="5" max="5" width="14.6640625" style="35" customWidth="1"/>
    <col min="6" max="6" width="62.44140625" style="35" customWidth="1"/>
    <col min="7" max="7" width="7.33203125" style="35" customWidth="1"/>
    <col min="8" max="8" width="13.5546875" style="80" customWidth="1"/>
    <col min="9" max="9" width="14.88671875" style="35" customWidth="1"/>
    <col min="10" max="10" width="18" style="80" customWidth="1"/>
    <col min="11" max="11" width="15.5546875" style="35" customWidth="1"/>
    <col min="12" max="12" width="17.109375" style="35" customWidth="1"/>
    <col min="13" max="13" width="13.6640625" style="35" customWidth="1"/>
    <col min="14" max="14" width="8.6640625" style="35"/>
    <col min="15" max="15" width="13" style="35" customWidth="1"/>
    <col min="16" max="16384" width="8.6640625" style="35"/>
  </cols>
  <sheetData>
    <row r="1" spans="1:14" ht="33.9" customHeight="1" x14ac:dyDescent="0.3">
      <c r="B1" s="81" t="s">
        <v>363</v>
      </c>
      <c r="C1" s="82"/>
      <c r="D1" s="82"/>
      <c r="E1" s="82"/>
      <c r="F1" s="83"/>
      <c r="G1" s="83"/>
      <c r="H1" s="82"/>
      <c r="I1" s="82"/>
      <c r="J1" s="82"/>
      <c r="K1" s="82"/>
      <c r="L1" s="82"/>
      <c r="M1" s="84"/>
    </row>
    <row r="2" spans="1:14" ht="45" customHeight="1" x14ac:dyDescent="0.3">
      <c r="B2" s="38" t="s">
        <v>0</v>
      </c>
      <c r="C2" s="39" t="s">
        <v>263</v>
      </c>
      <c r="D2" s="39" t="s">
        <v>2</v>
      </c>
      <c r="E2" s="39" t="s">
        <v>264</v>
      </c>
      <c r="F2" s="40" t="s">
        <v>5</v>
      </c>
      <c r="G2" s="40" t="s">
        <v>6</v>
      </c>
      <c r="H2" s="37" t="s">
        <v>7</v>
      </c>
      <c r="I2" s="41" t="s">
        <v>435</v>
      </c>
      <c r="J2" s="36" t="s">
        <v>9</v>
      </c>
      <c r="K2" s="36" t="s">
        <v>10</v>
      </c>
      <c r="L2" s="42" t="s">
        <v>436</v>
      </c>
      <c r="M2" s="43" t="s">
        <v>437</v>
      </c>
      <c r="N2" s="44"/>
    </row>
    <row r="3" spans="1:14" ht="12" customHeight="1" x14ac:dyDescent="0.25">
      <c r="B3" s="92" t="s">
        <v>364</v>
      </c>
      <c r="C3" s="93"/>
      <c r="D3" s="93"/>
      <c r="E3" s="93"/>
      <c r="F3" s="93"/>
      <c r="G3" s="93"/>
      <c r="H3" s="93"/>
      <c r="I3" s="94"/>
      <c r="J3" s="88"/>
      <c r="K3" s="89"/>
      <c r="L3" s="89"/>
      <c r="M3" s="90"/>
    </row>
    <row r="4" spans="1:14" ht="99.9" customHeight="1" x14ac:dyDescent="0.3">
      <c r="A4" s="35">
        <v>1</v>
      </c>
      <c r="B4" s="45" t="s">
        <v>401</v>
      </c>
      <c r="C4" s="46">
        <v>1854200</v>
      </c>
      <c r="D4" s="47" t="s">
        <v>26</v>
      </c>
      <c r="E4" s="47" t="s">
        <v>397</v>
      </c>
      <c r="F4" s="48" t="s">
        <v>404</v>
      </c>
      <c r="G4" s="49">
        <v>2025</v>
      </c>
      <c r="H4" s="50">
        <v>394.06</v>
      </c>
      <c r="I4" s="47" t="s">
        <v>398</v>
      </c>
      <c r="J4" s="46">
        <v>1854200</v>
      </c>
      <c r="K4" s="47" t="s">
        <v>397</v>
      </c>
      <c r="L4" s="47" t="s">
        <v>397</v>
      </c>
      <c r="M4" s="47" t="s">
        <v>397</v>
      </c>
    </row>
    <row r="5" spans="1:14" ht="99.9" customHeight="1" x14ac:dyDescent="0.3">
      <c r="A5" s="35">
        <v>2</v>
      </c>
      <c r="B5" s="51" t="s">
        <v>367</v>
      </c>
      <c r="C5" s="52">
        <v>2729900</v>
      </c>
      <c r="D5" s="53" t="s">
        <v>265</v>
      </c>
      <c r="E5" s="47" t="s">
        <v>397</v>
      </c>
      <c r="F5" s="54" t="s">
        <v>405</v>
      </c>
      <c r="G5" s="55">
        <v>2025</v>
      </c>
      <c r="H5" s="56">
        <v>369.08</v>
      </c>
      <c r="I5" s="47" t="s">
        <v>398</v>
      </c>
      <c r="J5" s="52">
        <v>2729900</v>
      </c>
      <c r="K5" s="47" t="s">
        <v>397</v>
      </c>
      <c r="L5" s="47" t="s">
        <v>397</v>
      </c>
      <c r="M5" s="47" t="s">
        <v>397</v>
      </c>
    </row>
    <row r="6" spans="1:14" ht="99.9" customHeight="1" x14ac:dyDescent="0.3">
      <c r="A6" s="35">
        <v>3</v>
      </c>
      <c r="B6" s="51" t="s">
        <v>402</v>
      </c>
      <c r="C6" s="52">
        <v>739200</v>
      </c>
      <c r="D6" s="53" t="s">
        <v>407</v>
      </c>
      <c r="E6" s="47" t="s">
        <v>397</v>
      </c>
      <c r="F6" s="54" t="s">
        <v>406</v>
      </c>
      <c r="G6" s="55">
        <v>2025</v>
      </c>
      <c r="H6" s="56">
        <v>349.06</v>
      </c>
      <c r="I6" s="53" t="s">
        <v>399</v>
      </c>
      <c r="J6" s="52">
        <v>739200</v>
      </c>
      <c r="K6" s="47" t="s">
        <v>397</v>
      </c>
      <c r="L6" s="47" t="s">
        <v>397</v>
      </c>
      <c r="M6" s="47" t="s">
        <v>397</v>
      </c>
    </row>
    <row r="7" spans="1:14" ht="99.9" customHeight="1" x14ac:dyDescent="0.3">
      <c r="A7" s="35">
        <v>4</v>
      </c>
      <c r="B7" s="51" t="s">
        <v>403</v>
      </c>
      <c r="C7" s="52">
        <v>720300</v>
      </c>
      <c r="D7" s="53" t="s">
        <v>408</v>
      </c>
      <c r="E7" s="47" t="s">
        <v>397</v>
      </c>
      <c r="F7" s="54" t="s">
        <v>409</v>
      </c>
      <c r="G7" s="55">
        <v>2025</v>
      </c>
      <c r="H7" s="56">
        <v>183.61</v>
      </c>
      <c r="I7" s="53" t="s">
        <v>398</v>
      </c>
      <c r="J7" s="52">
        <v>720300</v>
      </c>
      <c r="K7" s="47" t="s">
        <v>397</v>
      </c>
      <c r="L7" s="47" t="s">
        <v>397</v>
      </c>
      <c r="M7" s="47" t="s">
        <v>397</v>
      </c>
    </row>
    <row r="8" spans="1:14" ht="24.9" customHeight="1" x14ac:dyDescent="0.3">
      <c r="B8" s="57" t="s">
        <v>365</v>
      </c>
      <c r="C8" s="58"/>
      <c r="D8" s="59"/>
      <c r="E8" s="60"/>
      <c r="F8" s="61"/>
      <c r="G8" s="62"/>
      <c r="H8" s="63"/>
      <c r="I8" s="64"/>
      <c r="J8" s="58">
        <f>SUM(J4:J7)</f>
        <v>6043600</v>
      </c>
      <c r="K8" s="59"/>
      <c r="L8" s="60"/>
      <c r="M8" s="65"/>
    </row>
    <row r="9" spans="1:14" ht="12" customHeight="1" x14ac:dyDescent="0.25">
      <c r="B9" s="85" t="s">
        <v>271</v>
      </c>
      <c r="C9" s="86"/>
      <c r="D9" s="86"/>
      <c r="E9" s="86"/>
      <c r="F9" s="86"/>
      <c r="G9" s="86"/>
      <c r="H9" s="86"/>
      <c r="I9" s="87"/>
      <c r="J9" s="88"/>
      <c r="K9" s="89"/>
      <c r="L9" s="89"/>
      <c r="M9" s="90"/>
    </row>
    <row r="10" spans="1:14" ht="99.9" customHeight="1" x14ac:dyDescent="0.3">
      <c r="A10" s="35">
        <v>5</v>
      </c>
      <c r="B10" s="51" t="s">
        <v>51</v>
      </c>
      <c r="C10" s="52">
        <v>5000000</v>
      </c>
      <c r="D10" s="66" t="s">
        <v>52</v>
      </c>
      <c r="E10" s="53" t="s">
        <v>397</v>
      </c>
      <c r="F10" s="54" t="s">
        <v>410</v>
      </c>
      <c r="G10" s="55">
        <v>2025</v>
      </c>
      <c r="H10" s="56">
        <v>435.37</v>
      </c>
      <c r="I10" s="53" t="s">
        <v>400</v>
      </c>
      <c r="J10" s="52">
        <v>5000000</v>
      </c>
      <c r="K10" s="53" t="s">
        <v>397</v>
      </c>
      <c r="L10" s="53" t="s">
        <v>397</v>
      </c>
      <c r="M10" s="67" t="s">
        <v>397</v>
      </c>
    </row>
    <row r="11" spans="1:14" ht="99.9" customHeight="1" x14ac:dyDescent="0.3">
      <c r="A11" s="35">
        <v>6</v>
      </c>
      <c r="B11" s="51" t="s">
        <v>98</v>
      </c>
      <c r="C11" s="52">
        <v>54100000</v>
      </c>
      <c r="D11" s="53" t="s">
        <v>411</v>
      </c>
      <c r="E11" s="53" t="s">
        <v>397</v>
      </c>
      <c r="F11" s="54" t="s">
        <v>412</v>
      </c>
      <c r="G11" s="55">
        <v>2025</v>
      </c>
      <c r="H11" s="56">
        <v>432.33943754087636</v>
      </c>
      <c r="I11" s="53" t="s">
        <v>176</v>
      </c>
      <c r="J11" s="52">
        <v>54100000</v>
      </c>
      <c r="K11" s="53" t="s">
        <v>397</v>
      </c>
      <c r="L11" s="53" t="s">
        <v>397</v>
      </c>
      <c r="M11" s="67" t="s">
        <v>397</v>
      </c>
    </row>
    <row r="12" spans="1:14" ht="99.9" customHeight="1" x14ac:dyDescent="0.3">
      <c r="A12" s="35">
        <v>7</v>
      </c>
      <c r="B12" s="51" t="s">
        <v>413</v>
      </c>
      <c r="C12" s="52">
        <v>5691177</v>
      </c>
      <c r="D12" s="53" t="s">
        <v>14</v>
      </c>
      <c r="E12" s="53" t="s">
        <v>397</v>
      </c>
      <c r="F12" s="54" t="s">
        <v>414</v>
      </c>
      <c r="G12" s="55">
        <v>2025</v>
      </c>
      <c r="H12" s="56">
        <v>418.08</v>
      </c>
      <c r="I12" s="53" t="s">
        <v>399</v>
      </c>
      <c r="J12" s="52">
        <v>5691177</v>
      </c>
      <c r="K12" s="53" t="s">
        <v>397</v>
      </c>
      <c r="L12" s="53" t="s">
        <v>397</v>
      </c>
      <c r="M12" s="67" t="s">
        <v>397</v>
      </c>
    </row>
    <row r="13" spans="1:14" ht="99.9" customHeight="1" x14ac:dyDescent="0.3">
      <c r="A13" s="35">
        <v>8</v>
      </c>
      <c r="B13" s="51" t="s">
        <v>415</v>
      </c>
      <c r="C13" s="52">
        <v>17928123</v>
      </c>
      <c r="D13" s="53" t="s">
        <v>408</v>
      </c>
      <c r="E13" s="53" t="s">
        <v>397</v>
      </c>
      <c r="F13" s="54" t="s">
        <v>416</v>
      </c>
      <c r="G13" s="55">
        <v>2025</v>
      </c>
      <c r="H13" s="56">
        <v>412.36</v>
      </c>
      <c r="I13" s="53" t="s">
        <v>288</v>
      </c>
      <c r="J13" s="52">
        <v>17928123</v>
      </c>
      <c r="K13" s="53" t="s">
        <v>397</v>
      </c>
      <c r="L13" s="53" t="s">
        <v>397</v>
      </c>
      <c r="M13" s="67" t="s">
        <v>397</v>
      </c>
    </row>
    <row r="14" spans="1:14" ht="99.9" customHeight="1" x14ac:dyDescent="0.3">
      <c r="A14" s="35">
        <v>9</v>
      </c>
      <c r="B14" s="51" t="s">
        <v>285</v>
      </c>
      <c r="C14" s="52">
        <v>15300000</v>
      </c>
      <c r="D14" s="53" t="s">
        <v>286</v>
      </c>
      <c r="E14" s="53" t="s">
        <v>397</v>
      </c>
      <c r="F14" s="54" t="s">
        <v>417</v>
      </c>
      <c r="G14" s="55">
        <v>2025</v>
      </c>
      <c r="H14" s="56">
        <v>396.43</v>
      </c>
      <c r="I14" s="53" t="s">
        <v>418</v>
      </c>
      <c r="J14" s="52">
        <v>15300000</v>
      </c>
      <c r="K14" s="53" t="s">
        <v>397</v>
      </c>
      <c r="L14" s="53" t="s">
        <v>397</v>
      </c>
      <c r="M14" s="67" t="s">
        <v>397</v>
      </c>
    </row>
    <row r="15" spans="1:14" ht="99.9" customHeight="1" x14ac:dyDescent="0.3">
      <c r="A15" s="35">
        <v>11</v>
      </c>
      <c r="B15" s="51" t="s">
        <v>419</v>
      </c>
      <c r="C15" s="52">
        <v>1540400</v>
      </c>
      <c r="D15" s="53" t="s">
        <v>420</v>
      </c>
      <c r="E15" s="53" t="s">
        <v>397</v>
      </c>
      <c r="F15" s="54" t="s">
        <v>421</v>
      </c>
      <c r="G15" s="55">
        <v>2025</v>
      </c>
      <c r="H15" s="56">
        <v>337.13</v>
      </c>
      <c r="I15" s="53" t="s">
        <v>299</v>
      </c>
      <c r="J15" s="52">
        <v>1540400</v>
      </c>
      <c r="K15" s="53" t="s">
        <v>397</v>
      </c>
      <c r="L15" s="53" t="s">
        <v>397</v>
      </c>
      <c r="M15" s="67" t="s">
        <v>397</v>
      </c>
    </row>
    <row r="16" spans="1:14" ht="99.9" customHeight="1" x14ac:dyDescent="0.3">
      <c r="A16" s="35">
        <v>12</v>
      </c>
      <c r="B16" s="51" t="s">
        <v>83</v>
      </c>
      <c r="C16" s="52">
        <v>3125000</v>
      </c>
      <c r="D16" s="53" t="s">
        <v>84</v>
      </c>
      <c r="E16" s="53" t="s">
        <v>397</v>
      </c>
      <c r="F16" s="54" t="s">
        <v>422</v>
      </c>
      <c r="G16" s="55">
        <v>2025</v>
      </c>
      <c r="H16" s="56">
        <v>317.19</v>
      </c>
      <c r="I16" s="53" t="s">
        <v>399</v>
      </c>
      <c r="J16" s="52">
        <v>3125000</v>
      </c>
      <c r="K16" s="53" t="s">
        <v>397</v>
      </c>
      <c r="L16" s="53" t="s">
        <v>397</v>
      </c>
      <c r="M16" s="67" t="s">
        <v>397</v>
      </c>
    </row>
    <row r="17" spans="1:13" ht="99.9" customHeight="1" x14ac:dyDescent="0.3">
      <c r="A17" s="35">
        <v>13</v>
      </c>
      <c r="B17" s="51" t="s">
        <v>423</v>
      </c>
      <c r="C17" s="52">
        <v>4830000</v>
      </c>
      <c r="D17" s="53" t="s">
        <v>424</v>
      </c>
      <c r="E17" s="53" t="s">
        <v>397</v>
      </c>
      <c r="F17" s="54" t="s">
        <v>425</v>
      </c>
      <c r="G17" s="55">
        <v>2025</v>
      </c>
      <c r="H17" s="56">
        <v>287.73</v>
      </c>
      <c r="I17" s="53" t="s">
        <v>400</v>
      </c>
      <c r="J17" s="52">
        <v>4830000</v>
      </c>
      <c r="K17" s="53" t="s">
        <v>397</v>
      </c>
      <c r="L17" s="53" t="s">
        <v>397</v>
      </c>
      <c r="M17" s="67" t="s">
        <v>397</v>
      </c>
    </row>
    <row r="18" spans="1:13" ht="99.9" customHeight="1" x14ac:dyDescent="0.3">
      <c r="A18" s="35">
        <v>15</v>
      </c>
      <c r="B18" s="51" t="s">
        <v>302</v>
      </c>
      <c r="C18" s="52">
        <v>100000000</v>
      </c>
      <c r="D18" s="53" t="s">
        <v>303</v>
      </c>
      <c r="E18" s="53" t="s">
        <v>397</v>
      </c>
      <c r="F18" s="54" t="s">
        <v>426</v>
      </c>
      <c r="G18" s="55">
        <v>2025</v>
      </c>
      <c r="H18" s="56">
        <v>275.22000000000003</v>
      </c>
      <c r="I18" s="53" t="s">
        <v>124</v>
      </c>
      <c r="J18" s="52">
        <v>50000000</v>
      </c>
      <c r="K18" s="53" t="s">
        <v>397</v>
      </c>
      <c r="L18" s="53" t="s">
        <v>397</v>
      </c>
      <c r="M18" s="67" t="s">
        <v>397</v>
      </c>
    </row>
    <row r="19" spans="1:13" ht="99.9" customHeight="1" x14ac:dyDescent="0.3">
      <c r="A19" s="35">
        <v>17</v>
      </c>
      <c r="B19" s="51" t="s">
        <v>427</v>
      </c>
      <c r="C19" s="52">
        <v>12000000</v>
      </c>
      <c r="D19" s="53" t="s">
        <v>428</v>
      </c>
      <c r="E19" s="53" t="s">
        <v>397</v>
      </c>
      <c r="F19" s="54" t="s">
        <v>429</v>
      </c>
      <c r="G19" s="55">
        <v>2025</v>
      </c>
      <c r="H19" s="56">
        <v>220.13</v>
      </c>
      <c r="I19" s="53" t="s">
        <v>124</v>
      </c>
      <c r="J19" s="52">
        <v>12000000</v>
      </c>
      <c r="K19" s="53" t="s">
        <v>397</v>
      </c>
      <c r="L19" s="53" t="s">
        <v>397</v>
      </c>
      <c r="M19" s="67" t="s">
        <v>397</v>
      </c>
    </row>
    <row r="20" spans="1:13" ht="99.9" customHeight="1" x14ac:dyDescent="0.3">
      <c r="A20" s="35">
        <v>18</v>
      </c>
      <c r="B20" s="51" t="s">
        <v>300</v>
      </c>
      <c r="C20" s="52">
        <v>505400</v>
      </c>
      <c r="D20" s="53" t="s">
        <v>430</v>
      </c>
      <c r="E20" s="53" t="s">
        <v>397</v>
      </c>
      <c r="F20" s="54" t="s">
        <v>431</v>
      </c>
      <c r="G20" s="55">
        <v>2025</v>
      </c>
      <c r="H20" s="56">
        <v>182.27</v>
      </c>
      <c r="I20" s="68" t="s">
        <v>176</v>
      </c>
      <c r="J20" s="52">
        <v>505400</v>
      </c>
      <c r="K20" s="53" t="s">
        <v>397</v>
      </c>
      <c r="L20" s="53" t="s">
        <v>397</v>
      </c>
      <c r="M20" s="67" t="s">
        <v>397</v>
      </c>
    </row>
    <row r="21" spans="1:13" ht="99.9" customHeight="1" x14ac:dyDescent="0.3">
      <c r="A21" s="35">
        <v>19</v>
      </c>
      <c r="B21" s="51" t="s">
        <v>427</v>
      </c>
      <c r="C21" s="52">
        <v>1500000</v>
      </c>
      <c r="D21" s="53" t="s">
        <v>428</v>
      </c>
      <c r="E21" s="53" t="s">
        <v>397</v>
      </c>
      <c r="F21" s="54" t="s">
        <v>432</v>
      </c>
      <c r="G21" s="55">
        <v>2025</v>
      </c>
      <c r="H21" s="56">
        <v>180.13</v>
      </c>
      <c r="I21" s="53" t="s">
        <v>267</v>
      </c>
      <c r="J21" s="52">
        <v>1500000</v>
      </c>
      <c r="K21" s="53" t="s">
        <v>397</v>
      </c>
      <c r="L21" s="53" t="s">
        <v>397</v>
      </c>
      <c r="M21" s="67" t="s">
        <v>397</v>
      </c>
    </row>
    <row r="22" spans="1:13" ht="99.9" customHeight="1" x14ac:dyDescent="0.3">
      <c r="A22" s="35">
        <v>20</v>
      </c>
      <c r="B22" s="51" t="s">
        <v>433</v>
      </c>
      <c r="C22" s="52">
        <v>3045190</v>
      </c>
      <c r="D22" s="53" t="s">
        <v>84</v>
      </c>
      <c r="E22" s="53" t="s">
        <v>397</v>
      </c>
      <c r="F22" s="69" t="s">
        <v>434</v>
      </c>
      <c r="G22" s="55">
        <v>2025</v>
      </c>
      <c r="H22" s="56">
        <v>177.39</v>
      </c>
      <c r="I22" s="53" t="s">
        <v>399</v>
      </c>
      <c r="J22" s="52">
        <v>3045190</v>
      </c>
      <c r="K22" s="53" t="s">
        <v>397</v>
      </c>
      <c r="L22" s="53" t="s">
        <v>397</v>
      </c>
      <c r="M22" s="67" t="s">
        <v>397</v>
      </c>
    </row>
    <row r="23" spans="1:13" ht="24.9" customHeight="1" x14ac:dyDescent="0.3">
      <c r="B23" s="91"/>
      <c r="C23" s="91"/>
      <c r="D23" s="91"/>
      <c r="E23" s="91"/>
      <c r="F23" s="91"/>
      <c r="G23" s="91"/>
      <c r="H23" s="91"/>
      <c r="I23" s="91"/>
      <c r="J23" s="91"/>
      <c r="K23" s="91"/>
      <c r="L23" s="91"/>
      <c r="M23" s="91"/>
    </row>
    <row r="24" spans="1:13" ht="24.9" customHeight="1" x14ac:dyDescent="0.3">
      <c r="B24" s="57" t="s">
        <v>366</v>
      </c>
      <c r="C24" s="70">
        <f>SUM(C10:C22)</f>
        <v>224565290</v>
      </c>
      <c r="D24" s="71"/>
      <c r="E24" s="72"/>
      <c r="F24" s="72"/>
      <c r="G24" s="72"/>
      <c r="H24" s="72"/>
      <c r="I24" s="72"/>
      <c r="J24" s="73">
        <f>SUM(J10:J22)</f>
        <v>174565290</v>
      </c>
      <c r="K24" s="71"/>
      <c r="L24" s="72"/>
      <c r="M24" s="72"/>
    </row>
    <row r="25" spans="1:13" ht="24.9" customHeight="1" x14ac:dyDescent="0.3">
      <c r="B25" s="57" t="s">
        <v>310</v>
      </c>
      <c r="C25" s="74">
        <f>C8+C24</f>
        <v>224565290</v>
      </c>
      <c r="D25" s="75"/>
      <c r="E25" s="76"/>
      <c r="F25" s="76"/>
      <c r="G25" s="76"/>
      <c r="H25" s="76"/>
      <c r="I25" s="77"/>
      <c r="J25" s="78">
        <f>J8+J24</f>
        <v>180608890</v>
      </c>
      <c r="K25" s="75"/>
      <c r="L25" s="76"/>
      <c r="M25" s="76"/>
    </row>
    <row r="26" spans="1:13" ht="50.4" customHeight="1" x14ac:dyDescent="0.3">
      <c r="A26" s="79">
        <f>20-2</f>
        <v>18</v>
      </c>
    </row>
    <row r="27" spans="1:13" ht="38.4" customHeight="1" x14ac:dyDescent="0.3">
      <c r="A27" s="35" t="s">
        <v>396</v>
      </c>
    </row>
    <row r="28" spans="1:13" ht="113.25" customHeight="1" x14ac:dyDescent="0.3"/>
    <row r="29" spans="1:13" ht="45.15" customHeight="1" x14ac:dyDescent="0.3"/>
    <row r="30" spans="1:13" ht="79.349999999999994" customHeight="1" x14ac:dyDescent="0.3"/>
    <row r="31" spans="1:13" ht="68.099999999999994" customHeight="1" x14ac:dyDescent="0.3"/>
    <row r="32" spans="1:13" ht="68.099999999999994" customHeight="1" x14ac:dyDescent="0.3"/>
    <row r="33" ht="68.099999999999994" customHeight="1" x14ac:dyDescent="0.3"/>
    <row r="34" ht="68.099999999999994" customHeight="1" x14ac:dyDescent="0.3"/>
    <row r="35" ht="99.6" customHeight="1" x14ac:dyDescent="0.3"/>
    <row r="36" ht="79.349999999999994" customHeight="1" x14ac:dyDescent="0.3"/>
    <row r="37" ht="68.099999999999994" customHeight="1" x14ac:dyDescent="0.3"/>
    <row r="38" ht="68.099999999999994" customHeight="1" x14ac:dyDescent="0.3"/>
    <row r="39" ht="68.099999999999994" customHeight="1" x14ac:dyDescent="0.3"/>
    <row r="40" ht="79.349999999999994" customHeight="1" x14ac:dyDescent="0.3"/>
    <row r="41" ht="68.099999999999994" customHeight="1" x14ac:dyDescent="0.3"/>
    <row r="42" ht="68.099999999999994" customHeight="1" x14ac:dyDescent="0.3"/>
    <row r="43" ht="45.15" customHeight="1" x14ac:dyDescent="0.3"/>
    <row r="44" ht="56.85" customHeight="1" x14ac:dyDescent="0.3"/>
    <row r="45" ht="68.099999999999994" customHeight="1" x14ac:dyDescent="0.3"/>
    <row r="46" ht="56.85" customHeight="1" x14ac:dyDescent="0.3"/>
    <row r="47" ht="56.85" customHeight="1" x14ac:dyDescent="0.3"/>
    <row r="48" ht="56.85" customHeight="1" x14ac:dyDescent="0.3"/>
    <row r="49" ht="68.099999999999994" customHeight="1" x14ac:dyDescent="0.3"/>
    <row r="50" ht="56.85" customHeight="1" x14ac:dyDescent="0.3"/>
    <row r="51" ht="68.099999999999994" customHeight="1" x14ac:dyDescent="0.3"/>
    <row r="52" ht="79.349999999999994" customHeight="1" x14ac:dyDescent="0.3"/>
    <row r="53" ht="25.5" customHeight="1" x14ac:dyDescent="0.3"/>
    <row r="54" ht="33.9" customHeight="1" x14ac:dyDescent="0.3"/>
    <row r="55" ht="25.5" customHeight="1" x14ac:dyDescent="0.3"/>
    <row r="56" ht="25.5" customHeight="1" x14ac:dyDescent="0.3"/>
    <row r="57" ht="33.9" customHeight="1" x14ac:dyDescent="0.3"/>
    <row r="58" ht="45.15" customHeight="1" x14ac:dyDescent="0.3"/>
    <row r="59" ht="25.5" customHeight="1" x14ac:dyDescent="0.3"/>
    <row r="60" ht="25.5" customHeight="1" x14ac:dyDescent="0.3"/>
    <row r="61" ht="25.5" customHeight="1" x14ac:dyDescent="0.3"/>
    <row r="62" ht="33.9" customHeight="1" x14ac:dyDescent="0.3"/>
    <row r="63" ht="25.5" customHeight="1" x14ac:dyDescent="0.3"/>
    <row r="64" ht="33.9" customHeight="1" x14ac:dyDescent="0.3"/>
    <row r="65" ht="25.5" customHeight="1" x14ac:dyDescent="0.3"/>
    <row r="66" ht="25.5" customHeight="1" x14ac:dyDescent="0.3"/>
    <row r="67" ht="25.5" customHeight="1" x14ac:dyDescent="0.3"/>
    <row r="68" ht="25.5" customHeight="1" x14ac:dyDescent="0.3"/>
    <row r="69" ht="18.600000000000001" customHeight="1" x14ac:dyDescent="0.3"/>
    <row r="70" ht="68.099999999999994" customHeight="1" x14ac:dyDescent="0.3"/>
    <row r="71" ht="79.349999999999994" customHeight="1" x14ac:dyDescent="0.3"/>
    <row r="72" ht="68.099999999999994" customHeight="1" x14ac:dyDescent="0.3"/>
    <row r="73" ht="68.099999999999994" customHeight="1" x14ac:dyDescent="0.3"/>
    <row r="74" ht="56.85" customHeight="1" x14ac:dyDescent="0.3"/>
    <row r="75" ht="56.85" customHeight="1" x14ac:dyDescent="0.3"/>
    <row r="76" ht="79.349999999999994" customHeight="1" x14ac:dyDescent="0.3"/>
    <row r="77" ht="68.099999999999994" customHeight="1" x14ac:dyDescent="0.3"/>
    <row r="78" ht="90.6" customHeight="1" x14ac:dyDescent="0.3"/>
    <row r="79" ht="56.85" customHeight="1" x14ac:dyDescent="0.3"/>
    <row r="80" ht="79.349999999999994" customHeight="1" x14ac:dyDescent="0.3"/>
    <row r="81" ht="45.15" customHeight="1" x14ac:dyDescent="0.3"/>
    <row r="82" ht="102" customHeight="1" x14ac:dyDescent="0.3"/>
    <row r="83" ht="56.85" customHeight="1" x14ac:dyDescent="0.3"/>
    <row r="84" ht="79.349999999999994" customHeight="1" x14ac:dyDescent="0.3"/>
    <row r="85" ht="79.349999999999994" customHeight="1" x14ac:dyDescent="0.3"/>
    <row r="86" ht="33.9" customHeight="1" x14ac:dyDescent="0.3"/>
    <row r="87" ht="68.099999999999994" customHeight="1" x14ac:dyDescent="0.3"/>
    <row r="88" ht="45.15" customHeight="1" x14ac:dyDescent="0.3"/>
    <row r="89" ht="68.099999999999994" customHeight="1" x14ac:dyDescent="0.3"/>
    <row r="90" ht="102" customHeight="1" x14ac:dyDescent="0.3"/>
    <row r="91" ht="33.9" customHeight="1" x14ac:dyDescent="0.3"/>
    <row r="92" ht="56.85" customHeight="1" x14ac:dyDescent="0.3"/>
    <row r="93" ht="12.75" customHeight="1" x14ac:dyDescent="0.3"/>
    <row r="94" ht="46.5" customHeight="1" x14ac:dyDescent="0.3"/>
    <row r="95" ht="68.099999999999994" customHeight="1" x14ac:dyDescent="0.3"/>
    <row r="96" ht="56.85" customHeight="1" x14ac:dyDescent="0.3"/>
    <row r="97" ht="90.6" customHeight="1" x14ac:dyDescent="0.3"/>
    <row r="98" ht="56.85" customHeight="1" x14ac:dyDescent="0.3"/>
    <row r="99" ht="56.85" customHeight="1" x14ac:dyDescent="0.3"/>
    <row r="100" ht="33.9" customHeight="1" x14ac:dyDescent="0.3"/>
    <row r="101" ht="68.099999999999994" customHeight="1" x14ac:dyDescent="0.3"/>
    <row r="102" ht="56.85" customHeight="1" x14ac:dyDescent="0.3"/>
    <row r="103" ht="45.15" customHeight="1" x14ac:dyDescent="0.3"/>
    <row r="104" ht="33.9" customHeight="1" x14ac:dyDescent="0.3"/>
    <row r="105" ht="79.349999999999994" customHeight="1" x14ac:dyDescent="0.3"/>
    <row r="106" ht="33.9" customHeight="1" x14ac:dyDescent="0.3"/>
    <row r="107" ht="90.6" customHeight="1" x14ac:dyDescent="0.3"/>
    <row r="108" ht="56.85" customHeight="1" x14ac:dyDescent="0.3"/>
    <row r="109" ht="45.15" customHeight="1" x14ac:dyDescent="0.3"/>
    <row r="110" ht="56.85" customHeight="1" x14ac:dyDescent="0.3"/>
    <row r="111" ht="56.85" customHeight="1" x14ac:dyDescent="0.3"/>
    <row r="112" ht="45.15" customHeight="1" x14ac:dyDescent="0.3"/>
    <row r="113" ht="45.15" customHeight="1" x14ac:dyDescent="0.3"/>
    <row r="114" ht="45.15" customHeight="1" x14ac:dyDescent="0.3"/>
    <row r="115" ht="56.85" customHeight="1" x14ac:dyDescent="0.3"/>
    <row r="116" ht="45.15" customHeight="1" x14ac:dyDescent="0.3"/>
    <row r="117" ht="45.15" customHeight="1" x14ac:dyDescent="0.3"/>
    <row r="118" ht="79.349999999999994" customHeight="1" x14ac:dyDescent="0.3"/>
    <row r="119" ht="56.85" customHeight="1" x14ac:dyDescent="0.3"/>
    <row r="120" ht="33.9" customHeight="1" x14ac:dyDescent="0.3"/>
    <row r="121" ht="113.25" customHeight="1" x14ac:dyDescent="0.3"/>
    <row r="122" ht="45.15" customHeight="1" x14ac:dyDescent="0.3"/>
    <row r="123" ht="56.85" customHeight="1" x14ac:dyDescent="0.3"/>
    <row r="124" ht="33.9" customHeight="1" x14ac:dyDescent="0.3"/>
    <row r="125" ht="56.85" customHeight="1" x14ac:dyDescent="0.3"/>
    <row r="126" ht="33.9" customHeight="1" x14ac:dyDescent="0.3"/>
    <row r="127" ht="33.9" customHeight="1" x14ac:dyDescent="0.3"/>
    <row r="128" ht="45.15" customHeight="1" x14ac:dyDescent="0.3"/>
    <row r="129" ht="68.099999999999994" customHeight="1" x14ac:dyDescent="0.3"/>
    <row r="130" ht="56.85" customHeight="1" x14ac:dyDescent="0.3"/>
    <row r="131" ht="12.75" customHeight="1" x14ac:dyDescent="0.3"/>
    <row r="132" ht="12.75" customHeight="1" x14ac:dyDescent="0.3"/>
  </sheetData>
  <mergeCells count="6">
    <mergeCell ref="B1:M1"/>
    <mergeCell ref="B9:I9"/>
    <mergeCell ref="J9:M9"/>
    <mergeCell ref="B23:M23"/>
    <mergeCell ref="B3:I3"/>
    <mergeCell ref="J3:M3"/>
  </mergeCells>
  <phoneticPr fontId="9" type="noConversion"/>
  <pageMargins left="0.7" right="0.7" top="0.75" bottom="0.75" header="0.3" footer="0.3"/>
  <pageSetup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5E1B1-D83A-4F5F-A494-873062D11837}">
  <dimension ref="A1:N118"/>
  <sheetViews>
    <sheetView tabSelected="1" zoomScale="90" zoomScaleNormal="90" workbookViewId="0">
      <pane ySplit="2" topLeftCell="A47" activePane="bottomLeft" state="frozen"/>
      <selection pane="bottomLeft" activeCell="H117" sqref="H117"/>
    </sheetView>
  </sheetViews>
  <sheetFormatPr defaultColWidth="8.6640625" defaultRowHeight="24.9" customHeight="1" x14ac:dyDescent="0.2"/>
  <cols>
    <col min="1" max="1" width="17.5546875" style="5" customWidth="1"/>
    <col min="2" max="2" width="12.6640625" style="5" customWidth="1"/>
    <col min="3" max="3" width="17.6640625" style="5" customWidth="1"/>
    <col min="4" max="4" width="16.6640625" style="5" customWidth="1"/>
    <col min="5" max="5" width="17.109375" style="5" customWidth="1"/>
    <col min="6" max="6" width="28.44140625" style="5" customWidth="1"/>
    <col min="7" max="7" width="12.6640625" style="5" customWidth="1"/>
    <col min="8" max="8" width="12.109375" style="5" customWidth="1"/>
    <col min="9" max="9" width="18.109375" style="5" customWidth="1"/>
    <col min="10" max="10" width="16.6640625" style="5" customWidth="1"/>
    <col min="11" max="11" width="12.6640625" style="5" customWidth="1"/>
    <col min="12" max="12" width="23" style="5" customWidth="1"/>
    <col min="13" max="13" width="22.88671875" style="5" customWidth="1"/>
    <col min="14" max="14" width="25.88671875" style="5" customWidth="1"/>
    <col min="15" max="15" width="16.33203125" style="5" customWidth="1"/>
    <col min="16" max="16" width="17" style="5" customWidth="1"/>
    <col min="17" max="17" width="19.33203125" style="5" customWidth="1"/>
    <col min="18" max="18" width="15" style="5" customWidth="1"/>
    <col min="19" max="16384" width="8.6640625" style="5"/>
  </cols>
  <sheetData>
    <row r="1" spans="1:14" ht="24.9" customHeight="1" x14ac:dyDescent="0.3">
      <c r="A1" s="100" t="s">
        <v>311</v>
      </c>
      <c r="B1" s="101"/>
      <c r="C1" s="101"/>
      <c r="D1" s="101"/>
      <c r="E1" s="101"/>
      <c r="F1" s="101"/>
      <c r="G1" s="101"/>
      <c r="H1" s="101"/>
      <c r="I1" s="101"/>
      <c r="J1" s="101"/>
      <c r="K1" s="101"/>
      <c r="L1" s="101"/>
      <c r="M1" s="102"/>
      <c r="N1" s="4"/>
    </row>
    <row r="2" spans="1:14" ht="24.9" customHeight="1" x14ac:dyDescent="0.2">
      <c r="A2" s="6" t="s">
        <v>0</v>
      </c>
      <c r="B2" s="6" t="s">
        <v>1</v>
      </c>
      <c r="C2" s="16" t="s">
        <v>2</v>
      </c>
      <c r="D2" s="16" t="s">
        <v>3</v>
      </c>
      <c r="E2" s="16" t="s">
        <v>4</v>
      </c>
      <c r="F2" s="16" t="s">
        <v>5</v>
      </c>
      <c r="G2" s="16" t="s">
        <v>6</v>
      </c>
      <c r="H2" s="16" t="s">
        <v>7</v>
      </c>
      <c r="I2" s="16" t="s">
        <v>8</v>
      </c>
      <c r="J2" s="16" t="s">
        <v>9</v>
      </c>
      <c r="K2" s="16" t="s">
        <v>10</v>
      </c>
      <c r="L2" s="15" t="s">
        <v>11</v>
      </c>
      <c r="M2" s="22" t="s">
        <v>12</v>
      </c>
      <c r="N2" s="27" t="s">
        <v>360</v>
      </c>
    </row>
    <row r="3" spans="1:14" ht="24.9" customHeight="1" x14ac:dyDescent="0.2">
      <c r="A3" s="7" t="s">
        <v>13</v>
      </c>
      <c r="B3" s="8">
        <v>4682800</v>
      </c>
      <c r="C3" s="2" t="s">
        <v>14</v>
      </c>
      <c r="D3" s="2" t="s">
        <v>15</v>
      </c>
      <c r="E3" s="2" t="s">
        <v>16</v>
      </c>
      <c r="F3" s="10" t="s">
        <v>17</v>
      </c>
      <c r="G3" s="12">
        <v>2014</v>
      </c>
      <c r="H3" s="14">
        <v>291.23</v>
      </c>
      <c r="I3" s="2" t="s">
        <v>18</v>
      </c>
      <c r="J3" s="1">
        <v>3682800</v>
      </c>
      <c r="K3" s="2" t="s">
        <v>19</v>
      </c>
      <c r="L3" s="1">
        <v>1000000</v>
      </c>
      <c r="M3" s="28" t="s">
        <v>361</v>
      </c>
      <c r="N3" s="4"/>
    </row>
    <row r="4" spans="1:14" ht="24.9" customHeight="1" x14ac:dyDescent="0.2">
      <c r="A4" s="7" t="s">
        <v>21</v>
      </c>
      <c r="B4" s="8">
        <v>750000</v>
      </c>
      <c r="C4" s="2" t="s">
        <v>22</v>
      </c>
      <c r="D4" s="2" t="s">
        <v>23</v>
      </c>
      <c r="E4" s="2" t="s">
        <v>16</v>
      </c>
      <c r="F4" s="10" t="s">
        <v>24</v>
      </c>
      <c r="G4" s="12">
        <v>2016</v>
      </c>
      <c r="H4" s="18">
        <v>291.7</v>
      </c>
      <c r="I4" s="2" t="s">
        <v>18</v>
      </c>
      <c r="J4" s="1">
        <v>750000</v>
      </c>
      <c r="K4" s="2" t="s">
        <v>19</v>
      </c>
      <c r="L4" s="1">
        <v>0</v>
      </c>
      <c r="M4" s="28" t="s">
        <v>361</v>
      </c>
      <c r="N4" s="4"/>
    </row>
    <row r="5" spans="1:14" ht="24.9" customHeight="1" x14ac:dyDescent="0.2">
      <c r="A5" s="7" t="s">
        <v>25</v>
      </c>
      <c r="B5" s="8">
        <v>1652791</v>
      </c>
      <c r="C5" s="2" t="s">
        <v>26</v>
      </c>
      <c r="D5" s="2" t="s">
        <v>27</v>
      </c>
      <c r="E5" s="2" t="s">
        <v>16</v>
      </c>
      <c r="F5" s="17" t="s">
        <v>312</v>
      </c>
      <c r="G5" s="12">
        <v>2017</v>
      </c>
      <c r="H5" s="14">
        <v>263.16000000000003</v>
      </c>
      <c r="I5" s="2" t="s">
        <v>18</v>
      </c>
      <c r="J5" s="1">
        <v>952791</v>
      </c>
      <c r="K5" s="2" t="s">
        <v>19</v>
      </c>
      <c r="L5" s="1">
        <v>700000</v>
      </c>
      <c r="M5" s="23" t="s">
        <v>19</v>
      </c>
      <c r="N5" s="4"/>
    </row>
    <row r="6" spans="1:14" ht="24" customHeight="1" x14ac:dyDescent="0.2">
      <c r="A6" s="7" t="s">
        <v>28</v>
      </c>
      <c r="B6" s="8">
        <v>4092126</v>
      </c>
      <c r="C6" s="2" t="s">
        <v>29</v>
      </c>
      <c r="D6" s="2" t="s">
        <v>30</v>
      </c>
      <c r="E6" s="2" t="s">
        <v>16</v>
      </c>
      <c r="F6" s="10" t="s">
        <v>31</v>
      </c>
      <c r="G6" s="12">
        <v>2018</v>
      </c>
      <c r="H6" s="14">
        <v>265.41000000000003</v>
      </c>
      <c r="I6" s="2" t="s">
        <v>18</v>
      </c>
      <c r="J6" s="1">
        <v>4092126</v>
      </c>
      <c r="K6" s="2" t="s">
        <v>19</v>
      </c>
      <c r="L6" s="1">
        <v>0</v>
      </c>
      <c r="M6" s="28" t="s">
        <v>361</v>
      </c>
      <c r="N6" s="4"/>
    </row>
    <row r="7" spans="1:14" ht="24" customHeight="1" x14ac:dyDescent="0.2">
      <c r="A7" s="7" t="s">
        <v>32</v>
      </c>
      <c r="B7" s="8">
        <v>1869028</v>
      </c>
      <c r="C7" s="2" t="s">
        <v>33</v>
      </c>
      <c r="D7" s="2" t="s">
        <v>34</v>
      </c>
      <c r="E7" s="2" t="s">
        <v>16</v>
      </c>
      <c r="F7" s="10" t="s">
        <v>35</v>
      </c>
      <c r="G7" s="12">
        <v>2018</v>
      </c>
      <c r="H7" s="18">
        <v>244.5</v>
      </c>
      <c r="I7" s="2" t="s">
        <v>18</v>
      </c>
      <c r="J7" s="1">
        <v>1869028</v>
      </c>
      <c r="K7" s="2" t="s">
        <v>19</v>
      </c>
      <c r="L7" s="1">
        <v>0</v>
      </c>
      <c r="M7" s="28" t="s">
        <v>361</v>
      </c>
      <c r="N7" s="4"/>
    </row>
    <row r="8" spans="1:14" ht="24.9" customHeight="1" x14ac:dyDescent="0.2">
      <c r="A8" s="7" t="s">
        <v>36</v>
      </c>
      <c r="B8" s="8">
        <v>10656046</v>
      </c>
      <c r="C8" s="2" t="s">
        <v>37</v>
      </c>
      <c r="D8" s="2" t="s">
        <v>38</v>
      </c>
      <c r="E8" s="2" t="s">
        <v>39</v>
      </c>
      <c r="F8" s="10" t="s">
        <v>40</v>
      </c>
      <c r="G8" s="12">
        <v>2019</v>
      </c>
      <c r="H8" s="14">
        <v>258.08999999999997</v>
      </c>
      <c r="I8" s="2" t="s">
        <v>41</v>
      </c>
      <c r="J8" s="1">
        <v>7459233</v>
      </c>
      <c r="K8" s="2" t="s">
        <v>19</v>
      </c>
      <c r="L8" s="1">
        <v>3196813</v>
      </c>
      <c r="M8" s="23" t="s">
        <v>19</v>
      </c>
      <c r="N8" s="4"/>
    </row>
    <row r="9" spans="1:14" ht="24.9" customHeight="1" x14ac:dyDescent="0.2">
      <c r="A9" s="7" t="s">
        <v>42</v>
      </c>
      <c r="B9" s="8">
        <v>1156300</v>
      </c>
      <c r="C9" s="2" t="s">
        <v>43</v>
      </c>
      <c r="D9" s="2" t="s">
        <v>44</v>
      </c>
      <c r="E9" s="2" t="s">
        <v>16</v>
      </c>
      <c r="F9" s="10" t="s">
        <v>45</v>
      </c>
      <c r="G9" s="12">
        <v>2019</v>
      </c>
      <c r="H9" s="14">
        <v>235.71</v>
      </c>
      <c r="I9" s="2" t="s">
        <v>41</v>
      </c>
      <c r="J9" s="1">
        <v>809410</v>
      </c>
      <c r="K9" s="2" t="s">
        <v>19</v>
      </c>
      <c r="L9" s="1">
        <v>346890</v>
      </c>
      <c r="M9" s="23" t="s">
        <v>19</v>
      </c>
      <c r="N9" s="4"/>
    </row>
    <row r="10" spans="1:14" ht="24.9" customHeight="1" x14ac:dyDescent="0.2">
      <c r="A10" s="7" t="s">
        <v>46</v>
      </c>
      <c r="B10" s="8">
        <v>815441</v>
      </c>
      <c r="C10" s="2" t="s">
        <v>313</v>
      </c>
      <c r="D10" s="2" t="s">
        <v>314</v>
      </c>
      <c r="E10" s="2" t="s">
        <v>315</v>
      </c>
      <c r="F10" s="10" t="s">
        <v>47</v>
      </c>
      <c r="G10" s="12">
        <v>2019</v>
      </c>
      <c r="H10" s="14">
        <v>235.71</v>
      </c>
      <c r="I10" s="2" t="s">
        <v>18</v>
      </c>
      <c r="J10" s="1">
        <v>815441</v>
      </c>
      <c r="K10" s="2" t="s">
        <v>19</v>
      </c>
      <c r="L10" s="1">
        <v>0</v>
      </c>
      <c r="M10" s="28" t="s">
        <v>361</v>
      </c>
      <c r="N10" s="4"/>
    </row>
    <row r="11" spans="1:14" ht="24.9" customHeight="1" x14ac:dyDescent="0.2">
      <c r="A11" s="7" t="s">
        <v>48</v>
      </c>
      <c r="B11" s="8">
        <v>2687800</v>
      </c>
      <c r="C11" s="2" t="s">
        <v>22</v>
      </c>
      <c r="D11" s="2" t="s">
        <v>49</v>
      </c>
      <c r="E11" s="2" t="s">
        <v>315</v>
      </c>
      <c r="F11" s="10" t="s">
        <v>50</v>
      </c>
      <c r="G11" s="12">
        <v>2019</v>
      </c>
      <c r="H11" s="2" t="s">
        <v>22</v>
      </c>
      <c r="I11" s="2" t="s">
        <v>18</v>
      </c>
      <c r="J11" s="1">
        <v>2687800</v>
      </c>
      <c r="K11" s="2" t="s">
        <v>19</v>
      </c>
      <c r="L11" s="1">
        <v>0</v>
      </c>
      <c r="M11" s="28" t="s">
        <v>361</v>
      </c>
      <c r="N11" s="4"/>
    </row>
    <row r="12" spans="1:14" ht="24.9" customHeight="1" x14ac:dyDescent="0.2">
      <c r="A12" s="7" t="s">
        <v>51</v>
      </c>
      <c r="B12" s="8">
        <v>7294000</v>
      </c>
      <c r="C12" s="2" t="s">
        <v>52</v>
      </c>
      <c r="D12" s="2" t="s">
        <v>53</v>
      </c>
      <c r="E12" s="2" t="s">
        <v>315</v>
      </c>
      <c r="F12" s="17" t="s">
        <v>316</v>
      </c>
      <c r="G12" s="12">
        <v>2020</v>
      </c>
      <c r="H12" s="14">
        <v>399.36</v>
      </c>
      <c r="I12" s="2" t="s">
        <v>41</v>
      </c>
      <c r="J12" s="1">
        <v>5466634</v>
      </c>
      <c r="K12" s="2" t="s">
        <v>19</v>
      </c>
      <c r="L12" s="1">
        <v>1827366</v>
      </c>
      <c r="M12" s="23" t="s">
        <v>19</v>
      </c>
      <c r="N12" s="4"/>
    </row>
    <row r="13" spans="1:14" ht="24.9" customHeight="1" x14ac:dyDescent="0.2">
      <c r="A13" s="7" t="s">
        <v>46</v>
      </c>
      <c r="B13" s="8">
        <v>315805</v>
      </c>
      <c r="C13" s="2" t="s">
        <v>33</v>
      </c>
      <c r="D13" s="2" t="s">
        <v>54</v>
      </c>
      <c r="E13" s="2" t="s">
        <v>315</v>
      </c>
      <c r="F13" s="10" t="s">
        <v>55</v>
      </c>
      <c r="G13" s="12">
        <v>2020</v>
      </c>
      <c r="H13" s="14">
        <v>285.75</v>
      </c>
      <c r="I13" s="2" t="s">
        <v>18</v>
      </c>
      <c r="J13" s="1">
        <v>236686</v>
      </c>
      <c r="K13" s="2" t="s">
        <v>19</v>
      </c>
      <c r="L13" s="1">
        <v>79119</v>
      </c>
      <c r="M13" s="23" t="s">
        <v>19</v>
      </c>
      <c r="N13" s="4"/>
    </row>
    <row r="14" spans="1:14" ht="24.9" customHeight="1" x14ac:dyDescent="0.2">
      <c r="A14" s="7" t="s">
        <v>46</v>
      </c>
      <c r="B14" s="8">
        <v>404132</v>
      </c>
      <c r="C14" s="2" t="s">
        <v>33</v>
      </c>
      <c r="D14" s="2" t="s">
        <v>56</v>
      </c>
      <c r="E14" s="2" t="s">
        <v>315</v>
      </c>
      <c r="F14" s="10" t="s">
        <v>57</v>
      </c>
      <c r="G14" s="12">
        <v>2020</v>
      </c>
      <c r="H14" s="14">
        <v>285.75</v>
      </c>
      <c r="I14" s="2" t="s">
        <v>18</v>
      </c>
      <c r="J14" s="1">
        <v>302885</v>
      </c>
      <c r="K14" s="2" t="s">
        <v>19</v>
      </c>
      <c r="L14" s="1">
        <v>101247</v>
      </c>
      <c r="M14" s="23" t="s">
        <v>19</v>
      </c>
      <c r="N14" s="4"/>
    </row>
    <row r="15" spans="1:14" ht="24.9" customHeight="1" x14ac:dyDescent="0.2">
      <c r="A15" s="7" t="s">
        <v>58</v>
      </c>
      <c r="B15" s="8">
        <v>10916316</v>
      </c>
      <c r="C15" s="2" t="s">
        <v>59</v>
      </c>
      <c r="D15" s="2" t="s">
        <v>60</v>
      </c>
      <c r="E15" s="2" t="s">
        <v>315</v>
      </c>
      <c r="F15" s="17" t="s">
        <v>317</v>
      </c>
      <c r="G15" s="12">
        <v>2020</v>
      </c>
      <c r="H15" s="14">
        <v>268.83</v>
      </c>
      <c r="I15" s="2" t="s">
        <v>41</v>
      </c>
      <c r="J15" s="1">
        <v>8181452</v>
      </c>
      <c r="K15" s="2" t="s">
        <v>19</v>
      </c>
      <c r="L15" s="1">
        <v>2734864</v>
      </c>
      <c r="M15" s="23" t="s">
        <v>19</v>
      </c>
      <c r="N15" s="4"/>
    </row>
    <row r="16" spans="1:14" ht="24.9" customHeight="1" x14ac:dyDescent="0.2">
      <c r="A16" s="7" t="s">
        <v>61</v>
      </c>
      <c r="B16" s="8">
        <v>303200</v>
      </c>
      <c r="C16" s="2" t="s">
        <v>33</v>
      </c>
      <c r="D16" s="2" t="s">
        <v>62</v>
      </c>
      <c r="E16" s="2" t="s">
        <v>315</v>
      </c>
      <c r="F16" s="17" t="s">
        <v>318</v>
      </c>
      <c r="G16" s="12">
        <v>2020</v>
      </c>
      <c r="H16" s="14">
        <v>263.26</v>
      </c>
      <c r="I16" s="2" t="s">
        <v>18</v>
      </c>
      <c r="J16" s="1">
        <v>227239</v>
      </c>
      <c r="K16" s="2" t="s">
        <v>19</v>
      </c>
      <c r="L16" s="1">
        <v>75961</v>
      </c>
      <c r="M16" s="23" t="s">
        <v>19</v>
      </c>
      <c r="N16" s="4"/>
    </row>
    <row r="17" spans="1:14" ht="24.9" customHeight="1" x14ac:dyDescent="0.2">
      <c r="A17" s="7" t="s">
        <v>63</v>
      </c>
      <c r="B17" s="8">
        <v>6315723</v>
      </c>
      <c r="C17" s="2" t="s">
        <v>22</v>
      </c>
      <c r="D17" s="2" t="s">
        <v>64</v>
      </c>
      <c r="E17" s="2" t="s">
        <v>315</v>
      </c>
      <c r="F17" s="17" t="s">
        <v>319</v>
      </c>
      <c r="G17" s="12">
        <v>2020</v>
      </c>
      <c r="H17" s="14">
        <v>263.02999999999997</v>
      </c>
      <c r="I17" s="2" t="s">
        <v>18</v>
      </c>
      <c r="J17" s="1">
        <v>4733445</v>
      </c>
      <c r="K17" s="2" t="s">
        <v>19</v>
      </c>
      <c r="L17" s="1">
        <v>1582278</v>
      </c>
      <c r="M17" s="23" t="s">
        <v>19</v>
      </c>
      <c r="N17" s="4"/>
    </row>
    <row r="18" spans="1:14" ht="24.9" customHeight="1" x14ac:dyDescent="0.2">
      <c r="A18" s="7" t="s">
        <v>65</v>
      </c>
      <c r="B18" s="8">
        <v>11981864</v>
      </c>
      <c r="C18" s="2" t="s">
        <v>22</v>
      </c>
      <c r="D18" s="2" t="s">
        <v>66</v>
      </c>
      <c r="E18" s="2" t="s">
        <v>39</v>
      </c>
      <c r="F18" s="10" t="s">
        <v>67</v>
      </c>
      <c r="G18" s="12">
        <v>2020</v>
      </c>
      <c r="H18" s="14">
        <v>561.61</v>
      </c>
      <c r="I18" s="2" t="s">
        <v>41</v>
      </c>
      <c r="J18" s="1">
        <v>11376420</v>
      </c>
      <c r="K18" s="2" t="s">
        <v>19</v>
      </c>
      <c r="L18" s="1">
        <v>605444</v>
      </c>
      <c r="M18" s="23" t="s">
        <v>68</v>
      </c>
      <c r="N18" s="4"/>
    </row>
    <row r="19" spans="1:14" ht="24.9" customHeight="1" x14ac:dyDescent="0.2">
      <c r="A19" s="7" t="s">
        <v>32</v>
      </c>
      <c r="B19" s="8">
        <v>2070845</v>
      </c>
      <c r="C19" s="2" t="s">
        <v>33</v>
      </c>
      <c r="D19" s="2" t="s">
        <v>69</v>
      </c>
      <c r="E19" s="2" t="s">
        <v>16</v>
      </c>
      <c r="F19" s="17" t="s">
        <v>320</v>
      </c>
      <c r="G19" s="12">
        <v>2021</v>
      </c>
      <c r="H19" s="14">
        <v>416.97</v>
      </c>
      <c r="I19" s="2" t="s">
        <v>18</v>
      </c>
      <c r="J19" s="1">
        <v>1448494</v>
      </c>
      <c r="K19" s="2" t="s">
        <v>19</v>
      </c>
      <c r="L19" s="1">
        <v>622351</v>
      </c>
      <c r="M19" s="23" t="s">
        <v>19</v>
      </c>
      <c r="N19" s="4"/>
    </row>
    <row r="20" spans="1:14" ht="24.9" customHeight="1" x14ac:dyDescent="0.2">
      <c r="A20" s="7" t="s">
        <v>28</v>
      </c>
      <c r="B20" s="8">
        <v>24871250</v>
      </c>
      <c r="C20" s="2" t="s">
        <v>29</v>
      </c>
      <c r="D20" s="2" t="s">
        <v>70</v>
      </c>
      <c r="E20" s="2" t="s">
        <v>39</v>
      </c>
      <c r="F20" s="17" t="s">
        <v>321</v>
      </c>
      <c r="G20" s="12">
        <v>2021</v>
      </c>
      <c r="H20" s="14">
        <v>352.18</v>
      </c>
      <c r="I20" s="2" t="s">
        <v>18</v>
      </c>
      <c r="J20" s="1">
        <v>23614506</v>
      </c>
      <c r="K20" s="2" t="s">
        <v>19</v>
      </c>
      <c r="L20" s="1">
        <v>1256744</v>
      </c>
      <c r="M20" s="23" t="s">
        <v>68</v>
      </c>
      <c r="N20" s="4"/>
    </row>
    <row r="21" spans="1:14" ht="24.9" customHeight="1" x14ac:dyDescent="0.2">
      <c r="A21" s="7" t="s">
        <v>71</v>
      </c>
      <c r="B21" s="8">
        <v>1567700</v>
      </c>
      <c r="C21" s="2" t="s">
        <v>22</v>
      </c>
      <c r="D21" s="2" t="s">
        <v>72</v>
      </c>
      <c r="E21" s="2" t="s">
        <v>16</v>
      </c>
      <c r="F21" s="17" t="s">
        <v>322</v>
      </c>
      <c r="G21" s="12">
        <v>2021</v>
      </c>
      <c r="H21" s="14">
        <v>561.49</v>
      </c>
      <c r="I21" s="2" t="s">
        <v>41</v>
      </c>
      <c r="J21" s="1">
        <v>1488484</v>
      </c>
      <c r="K21" s="2" t="s">
        <v>19</v>
      </c>
      <c r="L21" s="1">
        <v>79216</v>
      </c>
      <c r="M21" s="23" t="s">
        <v>68</v>
      </c>
      <c r="N21" s="4"/>
    </row>
    <row r="22" spans="1:14" ht="24.9" customHeight="1" x14ac:dyDescent="0.2">
      <c r="A22" s="7" t="s">
        <v>73</v>
      </c>
      <c r="B22" s="8">
        <v>30500000</v>
      </c>
      <c r="C22" s="2" t="s">
        <v>74</v>
      </c>
      <c r="D22" s="2" t="s">
        <v>75</v>
      </c>
      <c r="E22" s="2" t="s">
        <v>39</v>
      </c>
      <c r="F22" s="10" t="s">
        <v>76</v>
      </c>
      <c r="G22" s="12">
        <v>2021</v>
      </c>
      <c r="H22" s="14">
        <v>466.66</v>
      </c>
      <c r="I22" s="2" t="s">
        <v>77</v>
      </c>
      <c r="J22" s="1">
        <v>30500000</v>
      </c>
      <c r="K22" s="2" t="s">
        <v>19</v>
      </c>
      <c r="L22" s="1">
        <v>0</v>
      </c>
      <c r="M22" s="23" t="s">
        <v>68</v>
      </c>
      <c r="N22" s="4"/>
    </row>
    <row r="23" spans="1:14" ht="24.9" customHeight="1" x14ac:dyDescent="0.2">
      <c r="A23" s="7" t="s">
        <v>78</v>
      </c>
      <c r="B23" s="8">
        <v>349800</v>
      </c>
      <c r="C23" s="2" t="s">
        <v>79</v>
      </c>
      <c r="D23" s="2" t="s">
        <v>80</v>
      </c>
      <c r="E23" s="2" t="s">
        <v>16</v>
      </c>
      <c r="F23" s="10" t="s">
        <v>81</v>
      </c>
      <c r="G23" s="12">
        <v>2022</v>
      </c>
      <c r="H23" s="14">
        <v>424.79</v>
      </c>
      <c r="I23" s="2" t="s">
        <v>82</v>
      </c>
      <c r="J23" s="1">
        <v>87450</v>
      </c>
      <c r="K23" s="2" t="s">
        <v>19</v>
      </c>
      <c r="L23" s="1">
        <v>262350</v>
      </c>
      <c r="M23" s="23" t="s">
        <v>68</v>
      </c>
      <c r="N23" s="4"/>
    </row>
    <row r="24" spans="1:14" ht="24.9" customHeight="1" x14ac:dyDescent="0.2">
      <c r="A24" s="7" t="s">
        <v>83</v>
      </c>
      <c r="B24" s="8">
        <v>3336800</v>
      </c>
      <c r="C24" s="2" t="s">
        <v>84</v>
      </c>
      <c r="D24" s="2" t="s">
        <v>85</v>
      </c>
      <c r="E24" s="2" t="s">
        <v>16</v>
      </c>
      <c r="F24" s="10" t="s">
        <v>86</v>
      </c>
      <c r="G24" s="12">
        <v>2022</v>
      </c>
      <c r="H24" s="14">
        <v>408.98</v>
      </c>
      <c r="I24" s="2" t="s">
        <v>82</v>
      </c>
      <c r="J24" s="1">
        <v>834200</v>
      </c>
      <c r="K24" s="2" t="s">
        <v>19</v>
      </c>
      <c r="L24" s="1">
        <v>2502600</v>
      </c>
      <c r="M24" s="23" t="s">
        <v>68</v>
      </c>
      <c r="N24" s="4"/>
    </row>
    <row r="25" spans="1:14" ht="24.9" customHeight="1" x14ac:dyDescent="0.2">
      <c r="A25" s="7" t="s">
        <v>87</v>
      </c>
      <c r="B25" s="8">
        <v>2965566</v>
      </c>
      <c r="C25" s="2" t="s">
        <v>88</v>
      </c>
      <c r="D25" s="2" t="s">
        <v>89</v>
      </c>
      <c r="E25" s="2" t="s">
        <v>16</v>
      </c>
      <c r="F25" s="17" t="s">
        <v>323</v>
      </c>
      <c r="G25" s="12">
        <v>2022</v>
      </c>
      <c r="H25" s="14">
        <v>386.97</v>
      </c>
      <c r="I25" s="2" t="s">
        <v>20</v>
      </c>
      <c r="J25" s="1">
        <v>741391</v>
      </c>
      <c r="K25" s="2" t="s">
        <v>19</v>
      </c>
      <c r="L25" s="1">
        <v>2224175</v>
      </c>
      <c r="M25" s="23" t="s">
        <v>68</v>
      </c>
      <c r="N25" s="4"/>
    </row>
    <row r="26" spans="1:14" ht="24.9" customHeight="1" x14ac:dyDescent="0.2">
      <c r="A26" s="7" t="s">
        <v>92</v>
      </c>
      <c r="B26" s="8">
        <v>1010840</v>
      </c>
      <c r="C26" s="2" t="s">
        <v>93</v>
      </c>
      <c r="D26" s="2" t="s">
        <v>94</v>
      </c>
      <c r="E26" s="2" t="s">
        <v>16</v>
      </c>
      <c r="F26" s="17" t="s">
        <v>324</v>
      </c>
      <c r="G26" s="12">
        <v>2022</v>
      </c>
      <c r="H26" s="14">
        <v>293.52999999999997</v>
      </c>
      <c r="I26" s="2" t="s">
        <v>77</v>
      </c>
      <c r="J26" s="1">
        <v>252710</v>
      </c>
      <c r="K26" s="2" t="s">
        <v>19</v>
      </c>
      <c r="L26" s="1">
        <v>758130</v>
      </c>
      <c r="M26" s="23" t="s">
        <v>68</v>
      </c>
      <c r="N26" s="4"/>
    </row>
    <row r="27" spans="1:14" ht="24.9" customHeight="1" x14ac:dyDescent="0.2">
      <c r="A27" s="7" t="s">
        <v>95</v>
      </c>
      <c r="B27" s="8">
        <v>26326000</v>
      </c>
      <c r="C27" s="2" t="s">
        <v>96</v>
      </c>
      <c r="D27" s="2" t="s">
        <v>97</v>
      </c>
      <c r="E27" s="2" t="s">
        <v>39</v>
      </c>
      <c r="F27" s="17" t="s">
        <v>325</v>
      </c>
      <c r="G27" s="12">
        <v>2022</v>
      </c>
      <c r="H27" s="14">
        <v>408.82</v>
      </c>
      <c r="I27" s="2" t="s">
        <v>77</v>
      </c>
      <c r="J27" s="1">
        <v>26326000</v>
      </c>
      <c r="K27" s="2" t="s">
        <v>68</v>
      </c>
      <c r="L27" s="1">
        <v>0</v>
      </c>
      <c r="M27" s="28" t="s">
        <v>361</v>
      </c>
      <c r="N27" s="4"/>
    </row>
    <row r="28" spans="1:14" ht="24.9" customHeight="1" x14ac:dyDescent="0.2">
      <c r="A28" s="7" t="s">
        <v>98</v>
      </c>
      <c r="B28" s="8">
        <v>6500000</v>
      </c>
      <c r="C28" s="2" t="s">
        <v>22</v>
      </c>
      <c r="D28" s="2" t="s">
        <v>99</v>
      </c>
      <c r="E28" s="2" t="s">
        <v>16</v>
      </c>
      <c r="F28" s="17" t="s">
        <v>326</v>
      </c>
      <c r="G28" s="12">
        <v>2022</v>
      </c>
      <c r="H28" s="14">
        <v>408.6</v>
      </c>
      <c r="I28" s="2" t="s">
        <v>20</v>
      </c>
      <c r="J28" s="1">
        <v>5850000</v>
      </c>
      <c r="K28" s="2" t="s">
        <v>19</v>
      </c>
      <c r="L28" s="1">
        <v>650000</v>
      </c>
      <c r="M28" s="23" t="s">
        <v>91</v>
      </c>
      <c r="N28" s="4"/>
    </row>
    <row r="29" spans="1:14" ht="24.9" customHeight="1" x14ac:dyDescent="0.2">
      <c r="A29" s="7" t="s">
        <v>100</v>
      </c>
      <c r="B29" s="8">
        <v>60000000</v>
      </c>
      <c r="C29" s="2" t="s">
        <v>101</v>
      </c>
      <c r="D29" s="2" t="s">
        <v>102</v>
      </c>
      <c r="E29" s="2" t="s">
        <v>39</v>
      </c>
      <c r="F29" s="17" t="s">
        <v>327</v>
      </c>
      <c r="G29" s="12">
        <v>2022</v>
      </c>
      <c r="H29" s="14">
        <v>358.42</v>
      </c>
      <c r="I29" s="2" t="s">
        <v>103</v>
      </c>
      <c r="J29" s="1">
        <v>60000000</v>
      </c>
      <c r="K29" s="2" t="s">
        <v>68</v>
      </c>
      <c r="L29" s="1">
        <v>0</v>
      </c>
      <c r="M29" s="28" t="s">
        <v>361</v>
      </c>
      <c r="N29" s="4"/>
    </row>
    <row r="30" spans="1:14" ht="24.9" customHeight="1" x14ac:dyDescent="0.2">
      <c r="A30" s="7" t="s">
        <v>106</v>
      </c>
      <c r="B30" s="8">
        <v>6715000</v>
      </c>
      <c r="C30" s="2" t="s">
        <v>107</v>
      </c>
      <c r="D30" s="2" t="s">
        <v>108</v>
      </c>
      <c r="E30" s="2" t="s">
        <v>16</v>
      </c>
      <c r="F30" s="10" t="s">
        <v>109</v>
      </c>
      <c r="G30" s="12">
        <v>2022</v>
      </c>
      <c r="H30" s="14">
        <v>344.16</v>
      </c>
      <c r="I30" s="2" t="s">
        <v>18</v>
      </c>
      <c r="J30" s="1">
        <v>6043500</v>
      </c>
      <c r="K30" s="2" t="s">
        <v>19</v>
      </c>
      <c r="L30" s="1">
        <v>671500</v>
      </c>
      <c r="M30" s="23" t="s">
        <v>91</v>
      </c>
      <c r="N30" s="4"/>
    </row>
    <row r="31" spans="1:14" ht="24.9" customHeight="1" x14ac:dyDescent="0.2">
      <c r="A31" s="7" t="s">
        <v>110</v>
      </c>
      <c r="B31" s="8">
        <v>2550000</v>
      </c>
      <c r="C31" s="2" t="s">
        <v>111</v>
      </c>
      <c r="D31" s="2" t="s">
        <v>112</v>
      </c>
      <c r="E31" s="2" t="s">
        <v>16</v>
      </c>
      <c r="F31" s="17" t="s">
        <v>329</v>
      </c>
      <c r="G31" s="12">
        <v>2022</v>
      </c>
      <c r="H31" s="14">
        <v>338.89</v>
      </c>
      <c r="I31" s="2" t="s">
        <v>82</v>
      </c>
      <c r="J31" s="1">
        <v>2550000</v>
      </c>
      <c r="K31" s="2" t="s">
        <v>19</v>
      </c>
      <c r="L31" s="1">
        <v>0</v>
      </c>
      <c r="M31" s="24" t="s">
        <v>361</v>
      </c>
      <c r="N31" s="4"/>
    </row>
    <row r="32" spans="1:14" ht="24.9" customHeight="1" x14ac:dyDescent="0.2">
      <c r="A32" s="7" t="s">
        <v>113</v>
      </c>
      <c r="B32" s="8">
        <v>6000000</v>
      </c>
      <c r="C32" s="2" t="s">
        <v>22</v>
      </c>
      <c r="D32" s="2" t="s">
        <v>114</v>
      </c>
      <c r="E32" s="2" t="s">
        <v>16</v>
      </c>
      <c r="F32" s="10" t="s">
        <v>115</v>
      </c>
      <c r="G32" s="12">
        <v>2022</v>
      </c>
      <c r="H32" s="14">
        <v>336.49</v>
      </c>
      <c r="I32" s="2" t="s">
        <v>20</v>
      </c>
      <c r="J32" s="1">
        <v>4800000</v>
      </c>
      <c r="K32" s="2" t="s">
        <v>19</v>
      </c>
      <c r="L32" s="1">
        <v>1200000</v>
      </c>
      <c r="M32" s="23" t="s">
        <v>91</v>
      </c>
      <c r="N32" s="4"/>
    </row>
    <row r="33" spans="1:14" ht="24.9" customHeight="1" x14ac:dyDescent="0.2">
      <c r="A33" s="7" t="s">
        <v>116</v>
      </c>
      <c r="B33" s="8">
        <v>16760000</v>
      </c>
      <c r="C33" s="2" t="s">
        <v>22</v>
      </c>
      <c r="D33" s="2" t="s">
        <v>117</v>
      </c>
      <c r="E33" s="2" t="s">
        <v>16</v>
      </c>
      <c r="F33" s="17" t="s">
        <v>330</v>
      </c>
      <c r="G33" s="12">
        <v>2022</v>
      </c>
      <c r="H33" s="14">
        <v>294.26</v>
      </c>
      <c r="I33" s="2" t="s">
        <v>82</v>
      </c>
      <c r="J33" s="1">
        <v>15922000</v>
      </c>
      <c r="K33" s="2" t="s">
        <v>19</v>
      </c>
      <c r="L33" s="1">
        <v>838000</v>
      </c>
      <c r="M33" s="24" t="s">
        <v>328</v>
      </c>
      <c r="N33" s="4"/>
    </row>
    <row r="34" spans="1:14" ht="24.9" customHeight="1" x14ac:dyDescent="0.2">
      <c r="A34" s="26" t="s">
        <v>331</v>
      </c>
      <c r="B34" s="8">
        <v>4513868</v>
      </c>
      <c r="C34" s="2" t="s">
        <v>22</v>
      </c>
      <c r="D34" s="2" t="s">
        <v>118</v>
      </c>
      <c r="E34" s="2" t="s">
        <v>16</v>
      </c>
      <c r="F34" s="10" t="s">
        <v>119</v>
      </c>
      <c r="G34" s="12">
        <v>2022</v>
      </c>
      <c r="H34" s="14">
        <v>561.49</v>
      </c>
      <c r="I34" s="2" t="s">
        <v>20</v>
      </c>
      <c r="J34" s="1">
        <v>3385401</v>
      </c>
      <c r="K34" s="2" t="s">
        <v>19</v>
      </c>
      <c r="L34" s="1">
        <v>1128467</v>
      </c>
      <c r="M34" s="23" t="s">
        <v>68</v>
      </c>
      <c r="N34" s="4"/>
    </row>
    <row r="35" spans="1:14" ht="24.9" customHeight="1" x14ac:dyDescent="0.2">
      <c r="A35" s="26" t="s">
        <v>331</v>
      </c>
      <c r="B35" s="8">
        <v>400000</v>
      </c>
      <c r="C35" s="2" t="s">
        <v>22</v>
      </c>
      <c r="D35" s="2" t="s">
        <v>120</v>
      </c>
      <c r="E35" s="2" t="s">
        <v>16</v>
      </c>
      <c r="F35" s="17" t="s">
        <v>332</v>
      </c>
      <c r="G35" s="12">
        <v>2022</v>
      </c>
      <c r="H35" s="14">
        <v>536.49</v>
      </c>
      <c r="I35" s="2" t="s">
        <v>121</v>
      </c>
      <c r="J35" s="1">
        <v>300000</v>
      </c>
      <c r="K35" s="2" t="s">
        <v>19</v>
      </c>
      <c r="L35" s="1">
        <v>100000</v>
      </c>
      <c r="M35" s="23" t="s">
        <v>68</v>
      </c>
      <c r="N35" s="4"/>
    </row>
    <row r="36" spans="1:14" ht="24.9" customHeight="1" x14ac:dyDescent="0.2">
      <c r="A36" s="7" t="s">
        <v>73</v>
      </c>
      <c r="B36" s="8">
        <v>30000000</v>
      </c>
      <c r="C36" s="2" t="s">
        <v>22</v>
      </c>
      <c r="D36" s="2" t="s">
        <v>122</v>
      </c>
      <c r="E36" s="2" t="s">
        <v>16</v>
      </c>
      <c r="F36" s="10" t="s">
        <v>123</v>
      </c>
      <c r="G36" s="12">
        <v>2022</v>
      </c>
      <c r="H36" s="14">
        <v>466.66</v>
      </c>
      <c r="I36" s="2" t="s">
        <v>18</v>
      </c>
      <c r="J36" s="1">
        <v>30000000</v>
      </c>
      <c r="K36" s="2" t="s">
        <v>19</v>
      </c>
      <c r="L36" s="1">
        <v>0</v>
      </c>
      <c r="M36" s="24" t="s">
        <v>361</v>
      </c>
      <c r="N36" s="4"/>
    </row>
    <row r="37" spans="1:14" ht="24.9" customHeight="1" x14ac:dyDescent="0.2">
      <c r="A37" s="7" t="s">
        <v>106</v>
      </c>
      <c r="B37" s="8">
        <v>2921700</v>
      </c>
      <c r="C37" s="2" t="s">
        <v>107</v>
      </c>
      <c r="D37" s="2" t="s">
        <v>126</v>
      </c>
      <c r="E37" s="2" t="s">
        <v>16</v>
      </c>
      <c r="F37" s="10" t="s">
        <v>127</v>
      </c>
      <c r="G37" s="12">
        <v>2023</v>
      </c>
      <c r="H37" s="14">
        <v>419.05</v>
      </c>
      <c r="I37" s="2" t="s">
        <v>124</v>
      </c>
      <c r="J37" s="1">
        <v>1753020</v>
      </c>
      <c r="K37" s="2" t="s">
        <v>19</v>
      </c>
      <c r="L37" s="1">
        <v>1168680</v>
      </c>
      <c r="M37" s="23" t="s">
        <v>125</v>
      </c>
      <c r="N37" s="4"/>
    </row>
    <row r="38" spans="1:14" ht="24.9" customHeight="1" x14ac:dyDescent="0.2">
      <c r="A38" s="7" t="s">
        <v>128</v>
      </c>
      <c r="B38" s="8">
        <v>11869198</v>
      </c>
      <c r="C38" s="2" t="s">
        <v>88</v>
      </c>
      <c r="D38" s="2" t="s">
        <v>129</v>
      </c>
      <c r="E38" s="2" t="s">
        <v>16</v>
      </c>
      <c r="F38" s="10" t="s">
        <v>130</v>
      </c>
      <c r="G38" s="12">
        <v>2023</v>
      </c>
      <c r="H38" s="14">
        <v>416.91</v>
      </c>
      <c r="I38" s="2" t="s">
        <v>124</v>
      </c>
      <c r="J38" s="1">
        <v>7345769</v>
      </c>
      <c r="K38" s="2" t="s">
        <v>19</v>
      </c>
      <c r="L38" s="1">
        <v>4523429</v>
      </c>
      <c r="M38" s="23" t="s">
        <v>125</v>
      </c>
      <c r="N38" s="4"/>
    </row>
    <row r="39" spans="1:14" ht="24.9" customHeight="1" x14ac:dyDescent="0.2">
      <c r="A39" s="7" t="s">
        <v>131</v>
      </c>
      <c r="B39" s="8">
        <v>9502000</v>
      </c>
      <c r="C39" s="2" t="s">
        <v>84</v>
      </c>
      <c r="D39" s="2" t="s">
        <v>132</v>
      </c>
      <c r="E39" s="2" t="s">
        <v>16</v>
      </c>
      <c r="F39" s="10" t="s">
        <v>133</v>
      </c>
      <c r="G39" s="12">
        <v>2023</v>
      </c>
      <c r="H39" s="14">
        <v>396.84</v>
      </c>
      <c r="I39" s="2" t="s">
        <v>124</v>
      </c>
      <c r="J39" s="1">
        <v>5925450</v>
      </c>
      <c r="K39" s="2" t="s">
        <v>19</v>
      </c>
      <c r="L39" s="1">
        <v>3576550</v>
      </c>
      <c r="M39" s="23" t="s">
        <v>125</v>
      </c>
      <c r="N39" s="4"/>
    </row>
    <row r="40" spans="1:14" ht="24.9" customHeight="1" x14ac:dyDescent="0.2">
      <c r="A40" s="7" t="s">
        <v>134</v>
      </c>
      <c r="B40" s="8">
        <v>810000</v>
      </c>
      <c r="C40" s="2" t="s">
        <v>135</v>
      </c>
      <c r="D40" s="2" t="s">
        <v>136</v>
      </c>
      <c r="E40" s="2" t="s">
        <v>16</v>
      </c>
      <c r="F40" s="17" t="s">
        <v>333</v>
      </c>
      <c r="G40" s="12">
        <v>2023</v>
      </c>
      <c r="H40" s="14">
        <v>388.79</v>
      </c>
      <c r="I40" s="2" t="s">
        <v>18</v>
      </c>
      <c r="J40" s="1">
        <v>486000</v>
      </c>
      <c r="K40" s="2" t="s">
        <v>19</v>
      </c>
      <c r="L40" s="1">
        <v>324000</v>
      </c>
      <c r="M40" s="23" t="s">
        <v>125</v>
      </c>
      <c r="N40" s="4"/>
    </row>
    <row r="41" spans="1:14" ht="24.9" customHeight="1" x14ac:dyDescent="0.2">
      <c r="A41" s="7" t="s">
        <v>137</v>
      </c>
      <c r="B41" s="8">
        <v>430224</v>
      </c>
      <c r="C41" s="2" t="s">
        <v>138</v>
      </c>
      <c r="D41" s="2" t="s">
        <v>139</v>
      </c>
      <c r="E41" s="2" t="s">
        <v>16</v>
      </c>
      <c r="F41" s="17" t="s">
        <v>334</v>
      </c>
      <c r="G41" s="12">
        <v>2023</v>
      </c>
      <c r="H41" s="14">
        <v>377.77</v>
      </c>
      <c r="I41" s="2" t="s">
        <v>18</v>
      </c>
      <c r="J41" s="1">
        <v>258134</v>
      </c>
      <c r="K41" s="2" t="s">
        <v>19</v>
      </c>
      <c r="L41" s="1">
        <v>172090</v>
      </c>
      <c r="M41" s="23" t="s">
        <v>125</v>
      </c>
      <c r="N41" s="4"/>
    </row>
    <row r="42" spans="1:14" ht="24.9" customHeight="1" x14ac:dyDescent="0.2">
      <c r="A42" s="7" t="s">
        <v>140</v>
      </c>
      <c r="B42" s="8">
        <v>1811380</v>
      </c>
      <c r="C42" s="2" t="s">
        <v>141</v>
      </c>
      <c r="D42" s="2" t="s">
        <v>142</v>
      </c>
      <c r="E42" s="2" t="s">
        <v>16</v>
      </c>
      <c r="F42" s="10" t="s">
        <v>143</v>
      </c>
      <c r="G42" s="12">
        <v>2023</v>
      </c>
      <c r="H42" s="14">
        <v>375.43</v>
      </c>
      <c r="I42" s="2" t="s">
        <v>144</v>
      </c>
      <c r="J42" s="1">
        <v>1311078</v>
      </c>
      <c r="K42" s="2" t="s">
        <v>19</v>
      </c>
      <c r="L42" s="1">
        <v>500302</v>
      </c>
      <c r="M42" s="23" t="s">
        <v>125</v>
      </c>
      <c r="N42" s="4"/>
    </row>
    <row r="43" spans="1:14" ht="24.9" customHeight="1" x14ac:dyDescent="0.2">
      <c r="A43" s="7" t="s">
        <v>145</v>
      </c>
      <c r="B43" s="8">
        <v>1248531</v>
      </c>
      <c r="C43" s="2" t="s">
        <v>90</v>
      </c>
      <c r="D43" s="2" t="s">
        <v>146</v>
      </c>
      <c r="E43" s="2" t="s">
        <v>16</v>
      </c>
      <c r="F43" s="10" t="s">
        <v>147</v>
      </c>
      <c r="G43" s="12">
        <v>2023</v>
      </c>
      <c r="H43" s="14">
        <v>375.35</v>
      </c>
      <c r="I43" s="2" t="s">
        <v>41</v>
      </c>
      <c r="J43" s="1">
        <v>973369</v>
      </c>
      <c r="K43" s="2" t="s">
        <v>19</v>
      </c>
      <c r="L43" s="1">
        <v>275162</v>
      </c>
      <c r="M43" s="23" t="s">
        <v>125</v>
      </c>
      <c r="N43" s="4"/>
    </row>
    <row r="44" spans="1:14" ht="24.9" customHeight="1" x14ac:dyDescent="0.2">
      <c r="A44" s="7" t="s">
        <v>148</v>
      </c>
      <c r="B44" s="8">
        <v>739200</v>
      </c>
      <c r="C44" s="2" t="s">
        <v>149</v>
      </c>
      <c r="D44" s="2" t="s">
        <v>150</v>
      </c>
      <c r="E44" s="2" t="s">
        <v>16</v>
      </c>
      <c r="F44" s="10" t="s">
        <v>151</v>
      </c>
      <c r="G44" s="12">
        <v>2023</v>
      </c>
      <c r="H44" s="14">
        <v>351.75</v>
      </c>
      <c r="I44" s="2" t="s">
        <v>18</v>
      </c>
      <c r="J44" s="1">
        <v>667770</v>
      </c>
      <c r="K44" s="2" t="s">
        <v>19</v>
      </c>
      <c r="L44" s="1">
        <v>71430</v>
      </c>
      <c r="M44" s="23" t="s">
        <v>125</v>
      </c>
      <c r="N44" s="4"/>
    </row>
    <row r="45" spans="1:14" ht="24.9" customHeight="1" x14ac:dyDescent="0.2">
      <c r="A45" s="7" t="s">
        <v>78</v>
      </c>
      <c r="B45" s="8">
        <v>1476000</v>
      </c>
      <c r="C45" s="2" t="s">
        <v>79</v>
      </c>
      <c r="D45" s="2" t="s">
        <v>152</v>
      </c>
      <c r="E45" s="2" t="s">
        <v>16</v>
      </c>
      <c r="F45" s="10" t="s">
        <v>153</v>
      </c>
      <c r="G45" s="12">
        <v>2023</v>
      </c>
      <c r="H45" s="14">
        <v>350.35</v>
      </c>
      <c r="I45" s="2" t="s">
        <v>124</v>
      </c>
      <c r="J45" s="1">
        <v>885600</v>
      </c>
      <c r="K45" s="2" t="s">
        <v>19</v>
      </c>
      <c r="L45" s="1">
        <v>590400</v>
      </c>
      <c r="M45" s="23" t="s">
        <v>125</v>
      </c>
      <c r="N45" s="4"/>
    </row>
    <row r="46" spans="1:14" ht="24.9" customHeight="1" x14ac:dyDescent="0.2">
      <c r="A46" s="7" t="s">
        <v>154</v>
      </c>
      <c r="B46" s="8">
        <v>1300488</v>
      </c>
      <c r="C46" s="2" t="s">
        <v>155</v>
      </c>
      <c r="D46" s="2" t="s">
        <v>156</v>
      </c>
      <c r="E46" s="2" t="s">
        <v>16</v>
      </c>
      <c r="F46" s="10" t="s">
        <v>157</v>
      </c>
      <c r="G46" s="12">
        <v>2023</v>
      </c>
      <c r="H46" s="14">
        <v>350.35</v>
      </c>
      <c r="I46" s="2" t="s">
        <v>124</v>
      </c>
      <c r="J46" s="1">
        <v>1004543</v>
      </c>
      <c r="K46" s="2" t="s">
        <v>19</v>
      </c>
      <c r="L46" s="1">
        <v>295945</v>
      </c>
      <c r="M46" s="23" t="s">
        <v>125</v>
      </c>
      <c r="N46" s="4"/>
    </row>
    <row r="47" spans="1:14" ht="24.9" customHeight="1" x14ac:dyDescent="0.2">
      <c r="A47" s="7" t="s">
        <v>158</v>
      </c>
      <c r="B47" s="8">
        <v>500600</v>
      </c>
      <c r="C47" s="2" t="s">
        <v>159</v>
      </c>
      <c r="D47" s="2" t="s">
        <v>160</v>
      </c>
      <c r="E47" s="2" t="s">
        <v>16</v>
      </c>
      <c r="F47" s="17" t="s">
        <v>335</v>
      </c>
      <c r="G47" s="12">
        <v>2023</v>
      </c>
      <c r="H47" s="14">
        <v>350.35</v>
      </c>
      <c r="I47" s="2" t="s">
        <v>103</v>
      </c>
      <c r="J47" s="1">
        <v>300360</v>
      </c>
      <c r="K47" s="2" t="s">
        <v>19</v>
      </c>
      <c r="L47" s="1">
        <v>200240</v>
      </c>
      <c r="M47" s="23" t="s">
        <v>125</v>
      </c>
      <c r="N47" s="4"/>
    </row>
    <row r="48" spans="1:14" ht="24.9" customHeight="1" x14ac:dyDescent="0.2">
      <c r="A48" s="7" t="s">
        <v>161</v>
      </c>
      <c r="B48" s="8">
        <v>3520690</v>
      </c>
      <c r="C48" s="2" t="s">
        <v>162</v>
      </c>
      <c r="D48" s="2" t="s">
        <v>163</v>
      </c>
      <c r="E48" s="2" t="s">
        <v>16</v>
      </c>
      <c r="F48" s="10" t="s">
        <v>164</v>
      </c>
      <c r="G48" s="12">
        <v>2023</v>
      </c>
      <c r="H48" s="14">
        <v>348.99</v>
      </c>
      <c r="I48" s="2" t="s">
        <v>144</v>
      </c>
      <c r="J48" s="1">
        <v>2336664</v>
      </c>
      <c r="K48" s="2" t="s">
        <v>19</v>
      </c>
      <c r="L48" s="1">
        <v>1184026</v>
      </c>
      <c r="M48" s="23" t="s">
        <v>125</v>
      </c>
      <c r="N48" s="4"/>
    </row>
    <row r="49" spans="1:14" ht="24.9" customHeight="1" x14ac:dyDescent="0.2">
      <c r="A49" s="7" t="s">
        <v>165</v>
      </c>
      <c r="B49" s="8">
        <v>892300</v>
      </c>
      <c r="C49" s="2" t="s">
        <v>14</v>
      </c>
      <c r="D49" s="2" t="s">
        <v>166</v>
      </c>
      <c r="E49" s="2" t="s">
        <v>16</v>
      </c>
      <c r="F49" s="10" t="s">
        <v>167</v>
      </c>
      <c r="G49" s="12">
        <v>2023</v>
      </c>
      <c r="H49" s="14">
        <v>329.05</v>
      </c>
      <c r="I49" s="2" t="s">
        <v>124</v>
      </c>
      <c r="J49" s="1">
        <v>535380</v>
      </c>
      <c r="K49" s="2" t="s">
        <v>19</v>
      </c>
      <c r="L49" s="1">
        <v>356920</v>
      </c>
      <c r="M49" s="23" t="s">
        <v>125</v>
      </c>
      <c r="N49" s="4"/>
    </row>
    <row r="50" spans="1:14" ht="24.9" customHeight="1" x14ac:dyDescent="0.2">
      <c r="A50" s="7" t="s">
        <v>168</v>
      </c>
      <c r="B50" s="8">
        <v>3033390</v>
      </c>
      <c r="C50" s="2" t="s">
        <v>169</v>
      </c>
      <c r="D50" s="2" t="s">
        <v>170</v>
      </c>
      <c r="E50" s="2" t="s">
        <v>16</v>
      </c>
      <c r="F50" s="17" t="s">
        <v>336</v>
      </c>
      <c r="G50" s="12">
        <v>2023</v>
      </c>
      <c r="H50" s="14">
        <v>475.72</v>
      </c>
      <c r="I50" s="2" t="s">
        <v>41</v>
      </c>
      <c r="J50" s="1">
        <v>2639049</v>
      </c>
      <c r="K50" s="2" t="s">
        <v>19</v>
      </c>
      <c r="L50" s="1">
        <v>394341</v>
      </c>
      <c r="M50" s="23" t="s">
        <v>125</v>
      </c>
      <c r="N50" s="4"/>
    </row>
    <row r="51" spans="1:14" ht="24.9" customHeight="1" x14ac:dyDescent="0.2">
      <c r="A51" s="7" t="s">
        <v>28</v>
      </c>
      <c r="B51" s="8">
        <v>8550000</v>
      </c>
      <c r="C51" s="2" t="s">
        <v>29</v>
      </c>
      <c r="D51" s="2" t="s">
        <v>171</v>
      </c>
      <c r="E51" s="2" t="s">
        <v>16</v>
      </c>
      <c r="F51" s="17" t="s">
        <v>337</v>
      </c>
      <c r="G51" s="12">
        <v>2023</v>
      </c>
      <c r="H51" s="14">
        <v>456.62</v>
      </c>
      <c r="I51" s="2" t="s">
        <v>77</v>
      </c>
      <c r="J51" s="1">
        <v>8122500</v>
      </c>
      <c r="K51" s="2" t="s">
        <v>19</v>
      </c>
      <c r="L51" s="1">
        <v>427500</v>
      </c>
      <c r="M51" s="23" t="s">
        <v>172</v>
      </c>
      <c r="N51" s="4"/>
    </row>
    <row r="52" spans="1:14" ht="24.9" customHeight="1" x14ac:dyDescent="0.2">
      <c r="A52" s="7" t="s">
        <v>173</v>
      </c>
      <c r="B52" s="8">
        <v>21185446</v>
      </c>
      <c r="C52" s="2" t="s">
        <v>174</v>
      </c>
      <c r="D52" s="2" t="s">
        <v>175</v>
      </c>
      <c r="E52" s="2" t="s">
        <v>16</v>
      </c>
      <c r="F52" s="17" t="s">
        <v>338</v>
      </c>
      <c r="G52" s="12">
        <v>2023</v>
      </c>
      <c r="H52" s="14">
        <v>430.43</v>
      </c>
      <c r="I52" s="2" t="s">
        <v>176</v>
      </c>
      <c r="J52" s="1">
        <v>20126174</v>
      </c>
      <c r="K52" s="2" t="s">
        <v>19</v>
      </c>
      <c r="L52" s="1">
        <v>1059272</v>
      </c>
      <c r="M52" s="23" t="s">
        <v>172</v>
      </c>
      <c r="N52" s="4"/>
    </row>
    <row r="53" spans="1:14" ht="24.9" customHeight="1" x14ac:dyDescent="0.2">
      <c r="A53" s="7" t="s">
        <v>28</v>
      </c>
      <c r="B53" s="8">
        <v>6150000</v>
      </c>
      <c r="C53" s="2" t="s">
        <v>29</v>
      </c>
      <c r="D53" s="2" t="s">
        <v>177</v>
      </c>
      <c r="E53" s="2" t="s">
        <v>16</v>
      </c>
      <c r="F53" s="17" t="s">
        <v>339</v>
      </c>
      <c r="G53" s="12">
        <v>2023</v>
      </c>
      <c r="H53" s="14">
        <v>426.62</v>
      </c>
      <c r="I53" s="2" t="s">
        <v>20</v>
      </c>
      <c r="J53" s="1">
        <v>5842500</v>
      </c>
      <c r="K53" s="2" t="s">
        <v>19</v>
      </c>
      <c r="L53" s="1">
        <v>307500</v>
      </c>
      <c r="M53" s="23" t="s">
        <v>172</v>
      </c>
      <c r="N53" s="4"/>
    </row>
    <row r="54" spans="1:14" ht="24.9" customHeight="1" x14ac:dyDescent="0.2">
      <c r="A54" s="7" t="s">
        <v>178</v>
      </c>
      <c r="B54" s="8">
        <v>5970100</v>
      </c>
      <c r="C54" s="2" t="s">
        <v>179</v>
      </c>
      <c r="D54" s="2" t="s">
        <v>180</v>
      </c>
      <c r="E54" s="2" t="s">
        <v>16</v>
      </c>
      <c r="F54" s="17" t="s">
        <v>340</v>
      </c>
      <c r="G54" s="12">
        <v>2023</v>
      </c>
      <c r="H54" s="14">
        <v>424.56</v>
      </c>
      <c r="I54" s="2" t="s">
        <v>176</v>
      </c>
      <c r="J54" s="1">
        <v>5671595</v>
      </c>
      <c r="K54" s="2" t="s">
        <v>19</v>
      </c>
      <c r="L54" s="1">
        <v>298505</v>
      </c>
      <c r="M54" s="23" t="s">
        <v>172</v>
      </c>
      <c r="N54" s="4"/>
    </row>
    <row r="55" spans="1:14" ht="24.9" customHeight="1" x14ac:dyDescent="0.2">
      <c r="A55" s="7" t="s">
        <v>25</v>
      </c>
      <c r="B55" s="8">
        <v>2341709</v>
      </c>
      <c r="C55" s="2" t="s">
        <v>26</v>
      </c>
      <c r="D55" s="2" t="s">
        <v>181</v>
      </c>
      <c r="E55" s="2" t="s">
        <v>16</v>
      </c>
      <c r="F55" s="10" t="s">
        <v>182</v>
      </c>
      <c r="G55" s="12">
        <v>2023</v>
      </c>
      <c r="H55" s="14">
        <v>421.75</v>
      </c>
      <c r="I55" s="2" t="s">
        <v>124</v>
      </c>
      <c r="J55" s="1">
        <v>2224624</v>
      </c>
      <c r="K55" s="2" t="s">
        <v>19</v>
      </c>
      <c r="L55" s="1">
        <v>117085</v>
      </c>
      <c r="M55" s="23" t="s">
        <v>172</v>
      </c>
      <c r="N55" s="4"/>
    </row>
    <row r="56" spans="1:14" ht="24.9" customHeight="1" x14ac:dyDescent="0.2">
      <c r="A56" s="97" t="s">
        <v>183</v>
      </c>
      <c r="B56" s="103">
        <v>1810094</v>
      </c>
      <c r="C56" s="97" t="s">
        <v>184</v>
      </c>
      <c r="D56" s="97" t="s">
        <v>185</v>
      </c>
      <c r="E56" s="97" t="s">
        <v>16</v>
      </c>
      <c r="F56" s="104" t="s">
        <v>341</v>
      </c>
      <c r="G56" s="106">
        <v>2023</v>
      </c>
      <c r="H56" s="95">
        <v>396.93</v>
      </c>
      <c r="I56" s="97" t="s">
        <v>144</v>
      </c>
      <c r="J56" s="99">
        <v>1574781</v>
      </c>
      <c r="K56" s="97" t="s">
        <v>19</v>
      </c>
      <c r="L56" s="1">
        <v>203398</v>
      </c>
      <c r="M56" s="23" t="s">
        <v>125</v>
      </c>
      <c r="N56" s="4"/>
    </row>
    <row r="57" spans="1:14" ht="24.9" customHeight="1" x14ac:dyDescent="0.2">
      <c r="A57" s="98"/>
      <c r="B57" s="96"/>
      <c r="C57" s="98"/>
      <c r="D57" s="98"/>
      <c r="E57" s="98"/>
      <c r="F57" s="105"/>
      <c r="G57" s="96"/>
      <c r="H57" s="96"/>
      <c r="I57" s="98"/>
      <c r="J57" s="96"/>
      <c r="K57" s="98"/>
      <c r="L57" s="1">
        <v>31915</v>
      </c>
      <c r="M57" s="23" t="s">
        <v>172</v>
      </c>
      <c r="N57" s="4"/>
    </row>
    <row r="58" spans="1:14" ht="24.9" customHeight="1" x14ac:dyDescent="0.2">
      <c r="A58" s="7" t="s">
        <v>186</v>
      </c>
      <c r="B58" s="8">
        <v>14000000</v>
      </c>
      <c r="C58" s="2" t="s">
        <v>22</v>
      </c>
      <c r="D58" s="2" t="s">
        <v>187</v>
      </c>
      <c r="E58" s="2" t="s">
        <v>39</v>
      </c>
      <c r="F58" s="10" t="s">
        <v>188</v>
      </c>
      <c r="G58" s="12">
        <v>2023</v>
      </c>
      <c r="H58" s="14">
        <v>392.87</v>
      </c>
      <c r="I58" s="2" t="s">
        <v>18</v>
      </c>
      <c r="J58" s="1">
        <v>14000000</v>
      </c>
      <c r="K58" s="2" t="s">
        <v>189</v>
      </c>
      <c r="L58" s="1">
        <v>0</v>
      </c>
      <c r="M58" s="24" t="s">
        <v>361</v>
      </c>
      <c r="N58" s="4"/>
    </row>
    <row r="59" spans="1:14" ht="24.9" customHeight="1" x14ac:dyDescent="0.2">
      <c r="A59" s="7" t="s">
        <v>61</v>
      </c>
      <c r="B59" s="8">
        <v>693750</v>
      </c>
      <c r="C59" s="2" t="s">
        <v>33</v>
      </c>
      <c r="D59" s="2" t="s">
        <v>190</v>
      </c>
      <c r="E59" s="2" t="s">
        <v>16</v>
      </c>
      <c r="F59" s="17" t="s">
        <v>342</v>
      </c>
      <c r="G59" s="12">
        <v>2023</v>
      </c>
      <c r="H59" s="14">
        <v>392.06</v>
      </c>
      <c r="I59" s="2" t="s">
        <v>41</v>
      </c>
      <c r="J59" s="1">
        <v>603562</v>
      </c>
      <c r="K59" s="2" t="s">
        <v>19</v>
      </c>
      <c r="L59" s="1">
        <v>90188</v>
      </c>
      <c r="M59" s="23" t="s">
        <v>172</v>
      </c>
      <c r="N59" s="4"/>
    </row>
    <row r="60" spans="1:14" ht="24.9" customHeight="1" x14ac:dyDescent="0.2">
      <c r="A60" s="7" t="s">
        <v>46</v>
      </c>
      <c r="B60" s="8">
        <v>1731728</v>
      </c>
      <c r="C60" s="2" t="s">
        <v>33</v>
      </c>
      <c r="D60" s="2" t="s">
        <v>191</v>
      </c>
      <c r="E60" s="2" t="s">
        <v>16</v>
      </c>
      <c r="F60" s="10" t="s">
        <v>192</v>
      </c>
      <c r="G60" s="12">
        <v>2023</v>
      </c>
      <c r="H60" s="14">
        <v>391.91</v>
      </c>
      <c r="I60" s="2" t="s">
        <v>124</v>
      </c>
      <c r="J60" s="1">
        <v>1506604</v>
      </c>
      <c r="K60" s="2" t="s">
        <v>19</v>
      </c>
      <c r="L60" s="1">
        <v>225124</v>
      </c>
      <c r="M60" s="23" t="s">
        <v>172</v>
      </c>
      <c r="N60" s="4"/>
    </row>
    <row r="61" spans="1:14" ht="24.9" customHeight="1" x14ac:dyDescent="0.2">
      <c r="A61" s="7" t="s">
        <v>42</v>
      </c>
      <c r="B61" s="8">
        <v>14886859</v>
      </c>
      <c r="C61" s="2" t="s">
        <v>149</v>
      </c>
      <c r="D61" s="2" t="s">
        <v>193</v>
      </c>
      <c r="E61" s="2" t="s">
        <v>16</v>
      </c>
      <c r="F61" s="17" t="s">
        <v>343</v>
      </c>
      <c r="G61" s="12">
        <v>2023</v>
      </c>
      <c r="H61" s="14">
        <v>391.75</v>
      </c>
      <c r="I61" s="2" t="s">
        <v>144</v>
      </c>
      <c r="J61" s="1">
        <v>12951567</v>
      </c>
      <c r="K61" s="2" t="s">
        <v>19</v>
      </c>
      <c r="L61" s="1">
        <v>1935292</v>
      </c>
      <c r="M61" s="23" t="s">
        <v>125</v>
      </c>
      <c r="N61" s="4"/>
    </row>
    <row r="62" spans="1:14" ht="24.9" customHeight="1" x14ac:dyDescent="0.2">
      <c r="A62" s="7" t="s">
        <v>194</v>
      </c>
      <c r="B62" s="8">
        <v>8130655</v>
      </c>
      <c r="C62" s="2" t="s">
        <v>14</v>
      </c>
      <c r="D62" s="2" t="s">
        <v>195</v>
      </c>
      <c r="E62" s="2" t="s">
        <v>16</v>
      </c>
      <c r="F62" s="10" t="s">
        <v>196</v>
      </c>
      <c r="G62" s="12">
        <v>2023</v>
      </c>
      <c r="H62" s="14">
        <v>389.05</v>
      </c>
      <c r="I62" s="2" t="s">
        <v>144</v>
      </c>
      <c r="J62" s="1">
        <v>7073670</v>
      </c>
      <c r="K62" s="2" t="s">
        <v>19</v>
      </c>
      <c r="L62" s="1">
        <v>1056985</v>
      </c>
      <c r="M62" s="23" t="s">
        <v>125</v>
      </c>
      <c r="N62" s="4"/>
    </row>
    <row r="63" spans="1:14" ht="24.9" customHeight="1" x14ac:dyDescent="0.2">
      <c r="A63" s="7" t="s">
        <v>28</v>
      </c>
      <c r="B63" s="8">
        <v>750000</v>
      </c>
      <c r="C63" s="2" t="s">
        <v>29</v>
      </c>
      <c r="D63" s="2" t="s">
        <v>197</v>
      </c>
      <c r="E63" s="2" t="s">
        <v>16</v>
      </c>
      <c r="F63" s="17" t="s">
        <v>344</v>
      </c>
      <c r="G63" s="12">
        <v>2023</v>
      </c>
      <c r="H63" s="14">
        <v>381.62</v>
      </c>
      <c r="I63" s="2" t="s">
        <v>41</v>
      </c>
      <c r="J63" s="1">
        <v>712500</v>
      </c>
      <c r="K63" s="2" t="s">
        <v>19</v>
      </c>
      <c r="L63" s="1">
        <v>37500</v>
      </c>
      <c r="M63" s="23" t="s">
        <v>172</v>
      </c>
      <c r="N63" s="4"/>
    </row>
    <row r="64" spans="1:14" ht="24.9" customHeight="1" x14ac:dyDescent="0.2">
      <c r="A64" s="7" t="s">
        <v>198</v>
      </c>
      <c r="B64" s="8">
        <v>5437000</v>
      </c>
      <c r="C64" s="2" t="s">
        <v>199</v>
      </c>
      <c r="D64" s="2" t="s">
        <v>200</v>
      </c>
      <c r="E64" s="2" t="s">
        <v>16</v>
      </c>
      <c r="F64" s="10" t="s">
        <v>201</v>
      </c>
      <c r="G64" s="12">
        <v>2023</v>
      </c>
      <c r="H64" s="14">
        <v>377.74</v>
      </c>
      <c r="I64" s="2" t="s">
        <v>18</v>
      </c>
      <c r="J64" s="1">
        <v>5437000</v>
      </c>
      <c r="K64" s="2" t="s">
        <v>19</v>
      </c>
      <c r="L64" s="1">
        <v>0</v>
      </c>
      <c r="M64" s="24" t="s">
        <v>361</v>
      </c>
      <c r="N64" s="4"/>
    </row>
    <row r="65" spans="1:14" ht="24.9" customHeight="1" x14ac:dyDescent="0.2">
      <c r="A65" s="7" t="s">
        <v>104</v>
      </c>
      <c r="B65" s="8">
        <v>611000</v>
      </c>
      <c r="C65" s="2" t="s">
        <v>155</v>
      </c>
      <c r="D65" s="2" t="s">
        <v>202</v>
      </c>
      <c r="E65" s="2" t="s">
        <v>16</v>
      </c>
      <c r="F65" s="10" t="s">
        <v>203</v>
      </c>
      <c r="G65" s="12">
        <v>2023</v>
      </c>
      <c r="H65" s="14">
        <v>375.35</v>
      </c>
      <c r="I65" s="2" t="s">
        <v>103</v>
      </c>
      <c r="J65" s="1">
        <v>580450</v>
      </c>
      <c r="K65" s="2" t="s">
        <v>19</v>
      </c>
      <c r="L65" s="1">
        <v>30550</v>
      </c>
      <c r="M65" s="23" t="s">
        <v>172</v>
      </c>
      <c r="N65" s="4"/>
    </row>
    <row r="66" spans="1:14" ht="24.9" customHeight="1" x14ac:dyDescent="0.2">
      <c r="A66" s="7" t="s">
        <v>204</v>
      </c>
      <c r="B66" s="8">
        <v>828000</v>
      </c>
      <c r="C66" s="2" t="s">
        <v>22</v>
      </c>
      <c r="D66" s="2" t="s">
        <v>205</v>
      </c>
      <c r="E66" s="2" t="s">
        <v>16</v>
      </c>
      <c r="F66" s="17" t="s">
        <v>345</v>
      </c>
      <c r="G66" s="12">
        <v>2023</v>
      </c>
      <c r="H66" s="14">
        <v>366.14</v>
      </c>
      <c r="I66" s="2" t="s">
        <v>18</v>
      </c>
      <c r="J66" s="1">
        <v>786600</v>
      </c>
      <c r="K66" s="2" t="s">
        <v>19</v>
      </c>
      <c r="L66" s="1">
        <v>41400</v>
      </c>
      <c r="M66" s="23" t="s">
        <v>172</v>
      </c>
      <c r="N66" s="4"/>
    </row>
    <row r="67" spans="1:14" ht="24.9" customHeight="1" x14ac:dyDescent="0.2">
      <c r="A67" s="7" t="s">
        <v>65</v>
      </c>
      <c r="B67" s="8">
        <v>13000000</v>
      </c>
      <c r="C67" s="2" t="s">
        <v>22</v>
      </c>
      <c r="D67" s="2" t="s">
        <v>206</v>
      </c>
      <c r="E67" s="2" t="s">
        <v>39</v>
      </c>
      <c r="F67" s="17" t="s">
        <v>346</v>
      </c>
      <c r="G67" s="12">
        <v>2023</v>
      </c>
      <c r="H67" s="14">
        <v>362.85</v>
      </c>
      <c r="I67" s="2" t="s">
        <v>176</v>
      </c>
      <c r="J67" s="1">
        <v>11310000</v>
      </c>
      <c r="K67" s="2" t="s">
        <v>189</v>
      </c>
      <c r="L67" s="1">
        <v>1690000</v>
      </c>
      <c r="M67" s="23" t="s">
        <v>125</v>
      </c>
      <c r="N67" s="4"/>
    </row>
    <row r="68" spans="1:14" ht="24.9" customHeight="1" x14ac:dyDescent="0.2">
      <c r="A68" s="7" t="s">
        <v>61</v>
      </c>
      <c r="B68" s="8">
        <v>1526246</v>
      </c>
      <c r="C68" s="2" t="s">
        <v>33</v>
      </c>
      <c r="D68" s="2" t="s">
        <v>207</v>
      </c>
      <c r="E68" s="2" t="s">
        <v>16</v>
      </c>
      <c r="F68" s="17" t="s">
        <v>347</v>
      </c>
      <c r="G68" s="12">
        <v>2023</v>
      </c>
      <c r="H68" s="14">
        <v>362.06</v>
      </c>
      <c r="I68" s="2" t="s">
        <v>41</v>
      </c>
      <c r="J68" s="1">
        <v>1327834</v>
      </c>
      <c r="K68" s="2" t="s">
        <v>19</v>
      </c>
      <c r="L68" s="1">
        <v>198412</v>
      </c>
      <c r="M68" s="23" t="s">
        <v>172</v>
      </c>
      <c r="N68" s="4"/>
    </row>
    <row r="69" spans="1:14" ht="24.9" customHeight="1" x14ac:dyDescent="0.2">
      <c r="A69" s="7" t="s">
        <v>28</v>
      </c>
      <c r="B69" s="8">
        <v>125000</v>
      </c>
      <c r="C69" s="2" t="s">
        <v>29</v>
      </c>
      <c r="D69" s="2" t="s">
        <v>208</v>
      </c>
      <c r="E69" s="2" t="s">
        <v>16</v>
      </c>
      <c r="F69" s="10" t="s">
        <v>209</v>
      </c>
      <c r="G69" s="12">
        <v>2023</v>
      </c>
      <c r="H69" s="14">
        <v>356.62</v>
      </c>
      <c r="I69" s="2" t="s">
        <v>18</v>
      </c>
      <c r="J69" s="1">
        <v>118750</v>
      </c>
      <c r="K69" s="2" t="s">
        <v>19</v>
      </c>
      <c r="L69" s="1">
        <v>6250</v>
      </c>
      <c r="M69" s="23" t="s">
        <v>172</v>
      </c>
      <c r="N69" s="4"/>
    </row>
    <row r="70" spans="1:14" ht="24.9" customHeight="1" x14ac:dyDescent="0.2">
      <c r="A70" s="7" t="s">
        <v>210</v>
      </c>
      <c r="B70" s="8">
        <v>2246000</v>
      </c>
      <c r="C70" s="2" t="s">
        <v>211</v>
      </c>
      <c r="D70" s="2" t="s">
        <v>212</v>
      </c>
      <c r="E70" s="2" t="s">
        <v>16</v>
      </c>
      <c r="F70" s="10" t="s">
        <v>213</v>
      </c>
      <c r="G70" s="12">
        <v>2023</v>
      </c>
      <c r="H70" s="14">
        <v>353.66</v>
      </c>
      <c r="I70" s="2" t="s">
        <v>18</v>
      </c>
      <c r="J70" s="1">
        <v>2246000</v>
      </c>
      <c r="K70" s="2" t="s">
        <v>19</v>
      </c>
      <c r="L70" s="1">
        <v>0</v>
      </c>
      <c r="M70" s="23" t="s">
        <v>172</v>
      </c>
      <c r="N70" s="4"/>
    </row>
    <row r="71" spans="1:14" ht="24.9" customHeight="1" x14ac:dyDescent="0.2">
      <c r="A71" s="7" t="s">
        <v>28</v>
      </c>
      <c r="B71" s="8">
        <v>1250000</v>
      </c>
      <c r="C71" s="2" t="s">
        <v>29</v>
      </c>
      <c r="D71" s="2" t="s">
        <v>214</v>
      </c>
      <c r="E71" s="2" t="s">
        <v>16</v>
      </c>
      <c r="F71" s="10" t="s">
        <v>215</v>
      </c>
      <c r="G71" s="12">
        <v>2023</v>
      </c>
      <c r="H71" s="14">
        <v>351.62</v>
      </c>
      <c r="I71" s="2" t="s">
        <v>18</v>
      </c>
      <c r="J71" s="1">
        <v>1187500</v>
      </c>
      <c r="K71" s="2" t="s">
        <v>19</v>
      </c>
      <c r="L71" s="1">
        <v>62500</v>
      </c>
      <c r="M71" s="23" t="s">
        <v>172</v>
      </c>
      <c r="N71" s="4"/>
    </row>
    <row r="72" spans="1:14" ht="24.9" customHeight="1" x14ac:dyDescent="0.2">
      <c r="A72" s="7" t="s">
        <v>216</v>
      </c>
      <c r="B72" s="8">
        <v>9013000</v>
      </c>
      <c r="C72" s="2" t="s">
        <v>217</v>
      </c>
      <c r="D72" s="2" t="s">
        <v>218</v>
      </c>
      <c r="E72" s="2" t="s">
        <v>16</v>
      </c>
      <c r="F72" s="10" t="s">
        <v>219</v>
      </c>
      <c r="G72" s="12">
        <v>2023</v>
      </c>
      <c r="H72" s="14">
        <v>348.44</v>
      </c>
      <c r="I72" s="2" t="s">
        <v>18</v>
      </c>
      <c r="J72" s="1">
        <v>8562350</v>
      </c>
      <c r="K72" s="2" t="s">
        <v>19</v>
      </c>
      <c r="L72" s="1">
        <v>450650</v>
      </c>
      <c r="M72" s="23" t="s">
        <v>172</v>
      </c>
      <c r="N72" s="4"/>
    </row>
    <row r="73" spans="1:14" ht="24.9" customHeight="1" x14ac:dyDescent="0.2">
      <c r="A73" s="7" t="s">
        <v>25</v>
      </c>
      <c r="B73" s="8">
        <v>922130</v>
      </c>
      <c r="C73" s="2" t="s">
        <v>26</v>
      </c>
      <c r="D73" s="2" t="s">
        <v>220</v>
      </c>
      <c r="E73" s="2" t="s">
        <v>16</v>
      </c>
      <c r="F73" s="17" t="s">
        <v>348</v>
      </c>
      <c r="G73" s="12">
        <v>2023</v>
      </c>
      <c r="H73" s="14">
        <v>346.75</v>
      </c>
      <c r="I73" s="2" t="s">
        <v>176</v>
      </c>
      <c r="J73" s="1">
        <v>876023</v>
      </c>
      <c r="K73" s="2" t="s">
        <v>19</v>
      </c>
      <c r="L73" s="1">
        <v>46107</v>
      </c>
      <c r="M73" s="23" t="s">
        <v>172</v>
      </c>
      <c r="N73" s="4"/>
    </row>
    <row r="74" spans="1:14" ht="24.9" customHeight="1" x14ac:dyDescent="0.2">
      <c r="A74" s="7" t="s">
        <v>104</v>
      </c>
      <c r="B74" s="8">
        <v>1050500</v>
      </c>
      <c r="C74" s="2" t="s">
        <v>155</v>
      </c>
      <c r="D74" s="2" t="s">
        <v>221</v>
      </c>
      <c r="E74" s="2" t="s">
        <v>16</v>
      </c>
      <c r="F74" s="17" t="s">
        <v>349</v>
      </c>
      <c r="G74" s="12">
        <v>2023</v>
      </c>
      <c r="H74" s="14">
        <v>345.35</v>
      </c>
      <c r="I74" s="2" t="s">
        <v>41</v>
      </c>
      <c r="J74" s="1">
        <v>997975</v>
      </c>
      <c r="K74" s="2" t="s">
        <v>19</v>
      </c>
      <c r="L74" s="1">
        <v>52525</v>
      </c>
      <c r="M74" s="23" t="s">
        <v>172</v>
      </c>
      <c r="N74" s="4"/>
    </row>
    <row r="75" spans="1:14" ht="24.9" customHeight="1" x14ac:dyDescent="0.2">
      <c r="A75" s="7" t="s">
        <v>106</v>
      </c>
      <c r="B75" s="8">
        <v>1049400</v>
      </c>
      <c r="C75" s="2" t="s">
        <v>107</v>
      </c>
      <c r="D75" s="2" t="s">
        <v>222</v>
      </c>
      <c r="E75" s="2" t="s">
        <v>16</v>
      </c>
      <c r="F75" s="17" t="s">
        <v>350</v>
      </c>
      <c r="G75" s="12">
        <v>2023</v>
      </c>
      <c r="H75" s="14">
        <v>344.05</v>
      </c>
      <c r="I75" s="2" t="s">
        <v>124</v>
      </c>
      <c r="J75" s="1">
        <v>1049400</v>
      </c>
      <c r="K75" s="2" t="s">
        <v>19</v>
      </c>
      <c r="L75" s="1">
        <v>0</v>
      </c>
      <c r="M75" s="24" t="s">
        <v>361</v>
      </c>
      <c r="N75" s="4"/>
    </row>
    <row r="76" spans="1:14" ht="24.9" customHeight="1" x14ac:dyDescent="0.2">
      <c r="A76" s="7" t="s">
        <v>223</v>
      </c>
      <c r="B76" s="8">
        <v>5500000</v>
      </c>
      <c r="C76" s="2" t="s">
        <v>224</v>
      </c>
      <c r="D76" s="2" t="s">
        <v>225</v>
      </c>
      <c r="E76" s="2" t="s">
        <v>16</v>
      </c>
      <c r="F76" s="17" t="s">
        <v>351</v>
      </c>
      <c r="G76" s="12">
        <v>2023</v>
      </c>
      <c r="H76" s="14">
        <v>341.11</v>
      </c>
      <c r="I76" s="2" t="s">
        <v>176</v>
      </c>
      <c r="J76" s="1">
        <v>5225000</v>
      </c>
      <c r="K76" s="2" t="s">
        <v>19</v>
      </c>
      <c r="L76" s="1">
        <v>275000</v>
      </c>
      <c r="M76" s="23" t="s">
        <v>172</v>
      </c>
      <c r="N76" s="4"/>
    </row>
    <row r="77" spans="1:14" ht="24.9" customHeight="1" x14ac:dyDescent="0.2">
      <c r="A77" s="7" t="s">
        <v>87</v>
      </c>
      <c r="B77" s="8">
        <v>5186000</v>
      </c>
      <c r="C77" s="2" t="s">
        <v>88</v>
      </c>
      <c r="D77" s="2" t="s">
        <v>226</v>
      </c>
      <c r="E77" s="2" t="s">
        <v>16</v>
      </c>
      <c r="F77" s="17" t="s">
        <v>352</v>
      </c>
      <c r="G77" s="12">
        <v>2023</v>
      </c>
      <c r="H77" s="14">
        <v>336.91</v>
      </c>
      <c r="I77" s="2" t="s">
        <v>144</v>
      </c>
      <c r="J77" s="1">
        <v>4926700</v>
      </c>
      <c r="K77" s="2" t="s">
        <v>19</v>
      </c>
      <c r="L77" s="1">
        <v>259300</v>
      </c>
      <c r="M77" s="23" t="s">
        <v>172</v>
      </c>
      <c r="N77" s="4"/>
    </row>
    <row r="78" spans="1:14" ht="24.9" customHeight="1" x14ac:dyDescent="0.2">
      <c r="A78" s="7" t="s">
        <v>28</v>
      </c>
      <c r="B78" s="8">
        <v>225000</v>
      </c>
      <c r="C78" s="2" t="s">
        <v>29</v>
      </c>
      <c r="D78" s="2" t="s">
        <v>227</v>
      </c>
      <c r="E78" s="2" t="s">
        <v>16</v>
      </c>
      <c r="F78" s="10" t="s">
        <v>228</v>
      </c>
      <c r="G78" s="12">
        <v>2023</v>
      </c>
      <c r="H78" s="14">
        <v>326.62</v>
      </c>
      <c r="I78" s="2" t="s">
        <v>18</v>
      </c>
      <c r="J78" s="1">
        <v>213750</v>
      </c>
      <c r="K78" s="2" t="s">
        <v>19</v>
      </c>
      <c r="L78" s="1">
        <v>11250</v>
      </c>
      <c r="M78" s="23" t="s">
        <v>172</v>
      </c>
      <c r="N78" s="4"/>
    </row>
    <row r="79" spans="1:14" ht="24.9" customHeight="1" x14ac:dyDescent="0.2">
      <c r="A79" s="7" t="s">
        <v>28</v>
      </c>
      <c r="B79" s="8">
        <v>1000000</v>
      </c>
      <c r="C79" s="2" t="s">
        <v>29</v>
      </c>
      <c r="D79" s="2" t="s">
        <v>229</v>
      </c>
      <c r="E79" s="2" t="s">
        <v>16</v>
      </c>
      <c r="F79" s="17" t="s">
        <v>353</v>
      </c>
      <c r="G79" s="12">
        <v>2023</v>
      </c>
      <c r="H79" s="14">
        <v>326.62</v>
      </c>
      <c r="I79" s="2" t="s">
        <v>18</v>
      </c>
      <c r="J79" s="1">
        <v>950000</v>
      </c>
      <c r="K79" s="2" t="s">
        <v>19</v>
      </c>
      <c r="L79" s="1">
        <v>50000</v>
      </c>
      <c r="M79" s="23" t="s">
        <v>172</v>
      </c>
      <c r="N79" s="4"/>
    </row>
    <row r="80" spans="1:14" ht="24.9" customHeight="1" x14ac:dyDescent="0.2">
      <c r="A80" s="7" t="s">
        <v>158</v>
      </c>
      <c r="B80" s="8">
        <v>3874500</v>
      </c>
      <c r="C80" s="2" t="s">
        <v>159</v>
      </c>
      <c r="D80" s="2" t="s">
        <v>230</v>
      </c>
      <c r="E80" s="2" t="s">
        <v>16</v>
      </c>
      <c r="F80" s="10" t="s">
        <v>231</v>
      </c>
      <c r="G80" s="12">
        <v>2023</v>
      </c>
      <c r="H80" s="14">
        <v>325.35000000000002</v>
      </c>
      <c r="I80" s="2" t="s">
        <v>18</v>
      </c>
      <c r="J80" s="1">
        <v>3680775</v>
      </c>
      <c r="K80" s="2" t="s">
        <v>19</v>
      </c>
      <c r="L80" s="1">
        <v>193725</v>
      </c>
      <c r="M80" s="23" t="s">
        <v>172</v>
      </c>
      <c r="N80" s="4"/>
    </row>
    <row r="81" spans="1:14" ht="24.9" customHeight="1" x14ac:dyDescent="0.2">
      <c r="A81" s="7" t="s">
        <v>232</v>
      </c>
      <c r="B81" s="8">
        <v>6472700</v>
      </c>
      <c r="C81" s="2" t="s">
        <v>233</v>
      </c>
      <c r="D81" s="2" t="s">
        <v>234</v>
      </c>
      <c r="E81" s="2" t="s">
        <v>16</v>
      </c>
      <c r="F81" s="10" t="s">
        <v>235</v>
      </c>
      <c r="G81" s="12">
        <v>2023</v>
      </c>
      <c r="H81" s="14">
        <v>324.27</v>
      </c>
      <c r="I81" s="2" t="s">
        <v>103</v>
      </c>
      <c r="J81" s="1">
        <v>6472700</v>
      </c>
      <c r="K81" s="2" t="s">
        <v>19</v>
      </c>
      <c r="L81" s="1">
        <v>0</v>
      </c>
      <c r="M81" s="24" t="s">
        <v>361</v>
      </c>
      <c r="N81" s="4"/>
    </row>
    <row r="82" spans="1:14" ht="24.9" customHeight="1" x14ac:dyDescent="0.2">
      <c r="A82" s="7" t="s">
        <v>236</v>
      </c>
      <c r="B82" s="8">
        <v>1352415</v>
      </c>
      <c r="C82" s="2" t="s">
        <v>237</v>
      </c>
      <c r="D82" s="2" t="s">
        <v>238</v>
      </c>
      <c r="E82" s="2" t="s">
        <v>16</v>
      </c>
      <c r="F82" s="17" t="s">
        <v>354</v>
      </c>
      <c r="G82" s="12">
        <v>2023</v>
      </c>
      <c r="H82" s="14">
        <v>314.77</v>
      </c>
      <c r="I82" s="2" t="s">
        <v>103</v>
      </c>
      <c r="J82" s="1">
        <v>1284794</v>
      </c>
      <c r="K82" s="2" t="s">
        <v>19</v>
      </c>
      <c r="L82" s="1">
        <v>67621</v>
      </c>
      <c r="M82" s="23" t="s">
        <v>172</v>
      </c>
      <c r="N82" s="4"/>
    </row>
    <row r="83" spans="1:14" ht="24.9" customHeight="1" x14ac:dyDescent="0.2">
      <c r="A83" s="7" t="s">
        <v>46</v>
      </c>
      <c r="B83" s="8">
        <v>1562830</v>
      </c>
      <c r="C83" s="2" t="s">
        <v>88</v>
      </c>
      <c r="D83" s="2" t="s">
        <v>239</v>
      </c>
      <c r="E83" s="2" t="s">
        <v>16</v>
      </c>
      <c r="F83" s="10" t="s">
        <v>240</v>
      </c>
      <c r="G83" s="12">
        <v>2023</v>
      </c>
      <c r="H83" s="14">
        <v>311.91000000000003</v>
      </c>
      <c r="I83" s="2" t="s">
        <v>124</v>
      </c>
      <c r="J83" s="1">
        <v>1359662</v>
      </c>
      <c r="K83" s="2" t="s">
        <v>19</v>
      </c>
      <c r="L83" s="1">
        <v>203168</v>
      </c>
      <c r="M83" s="23" t="s">
        <v>172</v>
      </c>
      <c r="N83" s="4"/>
    </row>
    <row r="84" spans="1:14" ht="24.9" customHeight="1" x14ac:dyDescent="0.2">
      <c r="A84" s="7" t="s">
        <v>241</v>
      </c>
      <c r="B84" s="8">
        <v>395793</v>
      </c>
      <c r="C84" s="2" t="s">
        <v>242</v>
      </c>
      <c r="D84" s="2" t="s">
        <v>243</v>
      </c>
      <c r="E84" s="2" t="s">
        <v>16</v>
      </c>
      <c r="F84" s="17" t="s">
        <v>355</v>
      </c>
      <c r="G84" s="12">
        <v>2023</v>
      </c>
      <c r="H84" s="14">
        <v>311.70999999999998</v>
      </c>
      <c r="I84" s="2" t="s">
        <v>18</v>
      </c>
      <c r="J84" s="1">
        <v>344340</v>
      </c>
      <c r="K84" s="2" t="s">
        <v>19</v>
      </c>
      <c r="L84" s="1">
        <v>51453</v>
      </c>
      <c r="M84" s="23" t="s">
        <v>172</v>
      </c>
      <c r="N84" s="4"/>
    </row>
    <row r="85" spans="1:14" ht="24.9" customHeight="1" x14ac:dyDescent="0.2">
      <c r="A85" s="7" t="s">
        <v>244</v>
      </c>
      <c r="B85" s="8">
        <v>13781729</v>
      </c>
      <c r="C85" s="2" t="s">
        <v>245</v>
      </c>
      <c r="D85" s="2" t="s">
        <v>246</v>
      </c>
      <c r="E85" s="2" t="s">
        <v>16</v>
      </c>
      <c r="F85" s="17" t="s">
        <v>356</v>
      </c>
      <c r="G85" s="12">
        <v>2023</v>
      </c>
      <c r="H85" s="14">
        <v>305.27999999999997</v>
      </c>
      <c r="I85" s="2" t="s">
        <v>144</v>
      </c>
      <c r="J85" s="1">
        <v>13092642</v>
      </c>
      <c r="K85" s="2" t="s">
        <v>19</v>
      </c>
      <c r="L85" s="1">
        <v>689087</v>
      </c>
      <c r="M85" s="23" t="s">
        <v>172</v>
      </c>
      <c r="N85" s="4"/>
    </row>
    <row r="86" spans="1:14" ht="24.9" customHeight="1" x14ac:dyDescent="0.2">
      <c r="A86" s="7" t="s">
        <v>28</v>
      </c>
      <c r="B86" s="8">
        <v>250000</v>
      </c>
      <c r="C86" s="2" t="s">
        <v>29</v>
      </c>
      <c r="D86" s="2" t="s">
        <v>247</v>
      </c>
      <c r="E86" s="2" t="s">
        <v>16</v>
      </c>
      <c r="F86" s="17" t="s">
        <v>357</v>
      </c>
      <c r="G86" s="12">
        <v>2023</v>
      </c>
      <c r="H86" s="14">
        <v>301.62</v>
      </c>
      <c r="I86" s="2" t="s">
        <v>18</v>
      </c>
      <c r="J86" s="1">
        <v>237500</v>
      </c>
      <c r="K86" s="2" t="s">
        <v>19</v>
      </c>
      <c r="L86" s="1">
        <v>12500</v>
      </c>
      <c r="M86" s="23" t="s">
        <v>172</v>
      </c>
      <c r="N86" s="4"/>
    </row>
    <row r="87" spans="1:14" ht="24.9" customHeight="1" x14ac:dyDescent="0.2">
      <c r="A87" s="7" t="s">
        <v>110</v>
      </c>
      <c r="B87" s="8">
        <v>13484224</v>
      </c>
      <c r="C87" s="2" t="s">
        <v>111</v>
      </c>
      <c r="D87" s="2" t="s">
        <v>248</v>
      </c>
      <c r="E87" s="2" t="s">
        <v>39</v>
      </c>
      <c r="F87" s="17" t="s">
        <v>358</v>
      </c>
      <c r="G87" s="12">
        <v>2023</v>
      </c>
      <c r="H87" s="14">
        <v>294.83999999999997</v>
      </c>
      <c r="I87" s="2" t="s">
        <v>18</v>
      </c>
      <c r="J87" s="1">
        <v>13484224</v>
      </c>
      <c r="K87" s="2" t="s">
        <v>125</v>
      </c>
      <c r="L87" s="1">
        <v>0</v>
      </c>
      <c r="M87" s="24" t="s">
        <v>361</v>
      </c>
      <c r="N87" s="4"/>
    </row>
    <row r="88" spans="1:14" ht="24.9" customHeight="1" x14ac:dyDescent="0.2">
      <c r="A88" s="7" t="s">
        <v>110</v>
      </c>
      <c r="B88" s="8">
        <v>1144491</v>
      </c>
      <c r="C88" s="2" t="s">
        <v>111</v>
      </c>
      <c r="D88" s="2" t="s">
        <v>249</v>
      </c>
      <c r="E88" s="2" t="s">
        <v>16</v>
      </c>
      <c r="F88" s="17" t="s">
        <v>359</v>
      </c>
      <c r="G88" s="12">
        <v>2023</v>
      </c>
      <c r="H88" s="14">
        <v>294.83999999999997</v>
      </c>
      <c r="I88" s="2" t="s">
        <v>18</v>
      </c>
      <c r="J88" s="1">
        <v>1144491</v>
      </c>
      <c r="K88" s="2" t="s">
        <v>19</v>
      </c>
      <c r="L88" s="1">
        <v>0</v>
      </c>
      <c r="M88" s="24" t="s">
        <v>361</v>
      </c>
      <c r="N88" s="4"/>
    </row>
    <row r="89" spans="1:14" ht="24.9" customHeight="1" x14ac:dyDescent="0.2">
      <c r="A89" s="7" t="s">
        <v>110</v>
      </c>
      <c r="B89" s="8">
        <v>1837908</v>
      </c>
      <c r="C89" s="2" t="s">
        <v>111</v>
      </c>
      <c r="D89" s="2" t="s">
        <v>250</v>
      </c>
      <c r="E89" s="2" t="s">
        <v>16</v>
      </c>
      <c r="F89" s="10" t="s">
        <v>251</v>
      </c>
      <c r="G89" s="12">
        <v>2023</v>
      </c>
      <c r="H89" s="14">
        <v>294.83999999999997</v>
      </c>
      <c r="I89" s="2" t="s">
        <v>18</v>
      </c>
      <c r="J89" s="1">
        <v>1837908</v>
      </c>
      <c r="K89" s="2" t="s">
        <v>19</v>
      </c>
      <c r="L89" s="1">
        <v>0</v>
      </c>
      <c r="M89" s="24" t="s">
        <v>361</v>
      </c>
      <c r="N89" s="4"/>
    </row>
    <row r="90" spans="1:14" ht="24.9" customHeight="1" x14ac:dyDescent="0.2">
      <c r="A90" s="7" t="s">
        <v>28</v>
      </c>
      <c r="B90" s="8">
        <v>250000</v>
      </c>
      <c r="C90" s="2" t="s">
        <v>29</v>
      </c>
      <c r="D90" s="2" t="s">
        <v>252</v>
      </c>
      <c r="E90" s="2" t="s">
        <v>16</v>
      </c>
      <c r="F90" s="10" t="s">
        <v>253</v>
      </c>
      <c r="G90" s="12">
        <v>2023</v>
      </c>
      <c r="H90" s="14">
        <v>251.62</v>
      </c>
      <c r="I90" s="2" t="s">
        <v>41</v>
      </c>
      <c r="J90" s="1">
        <v>237500</v>
      </c>
      <c r="K90" s="2" t="s">
        <v>19</v>
      </c>
      <c r="L90" s="1">
        <v>12500</v>
      </c>
      <c r="M90" s="23" t="s">
        <v>172</v>
      </c>
      <c r="N90" s="4"/>
    </row>
    <row r="91" spans="1:14" ht="24.9" customHeight="1" x14ac:dyDescent="0.2">
      <c r="A91" s="7" t="s">
        <v>254</v>
      </c>
      <c r="B91" s="8">
        <v>1471000</v>
      </c>
      <c r="C91" s="2" t="s">
        <v>255</v>
      </c>
      <c r="D91" s="2" t="s">
        <v>256</v>
      </c>
      <c r="E91" s="2" t="s">
        <v>16</v>
      </c>
      <c r="F91" s="10" t="s">
        <v>257</v>
      </c>
      <c r="G91" s="12">
        <v>2023</v>
      </c>
      <c r="H91" s="14">
        <v>251.43</v>
      </c>
      <c r="I91" s="2" t="s">
        <v>18</v>
      </c>
      <c r="J91" s="1">
        <v>1397450</v>
      </c>
      <c r="K91" s="2" t="s">
        <v>19</v>
      </c>
      <c r="L91" s="1">
        <v>73550</v>
      </c>
      <c r="M91" s="23" t="s">
        <v>172</v>
      </c>
      <c r="N91" s="4"/>
    </row>
    <row r="92" spans="1:14" ht="24.9" customHeight="1" x14ac:dyDescent="0.2">
      <c r="A92" s="7" t="s">
        <v>258</v>
      </c>
      <c r="B92" s="8">
        <v>2632033</v>
      </c>
      <c r="C92" s="2" t="s">
        <v>259</v>
      </c>
      <c r="D92" s="2" t="s">
        <v>260</v>
      </c>
      <c r="E92" s="2" t="s">
        <v>16</v>
      </c>
      <c r="F92" s="10" t="s">
        <v>261</v>
      </c>
      <c r="G92" s="12">
        <v>2023</v>
      </c>
      <c r="H92" s="14">
        <v>247.72</v>
      </c>
      <c r="I92" s="2" t="s">
        <v>18</v>
      </c>
      <c r="J92" s="1">
        <v>2500431</v>
      </c>
      <c r="K92" s="2" t="s">
        <v>19</v>
      </c>
      <c r="L92" s="3">
        <v>131602</v>
      </c>
      <c r="M92" s="25" t="s">
        <v>172</v>
      </c>
      <c r="N92" s="4"/>
    </row>
    <row r="93" spans="1:14" ht="24.9" customHeight="1" x14ac:dyDescent="0.2">
      <c r="A93" s="7" t="s">
        <v>367</v>
      </c>
      <c r="B93" s="8">
        <v>1958000</v>
      </c>
      <c r="C93" s="2" t="s">
        <v>265</v>
      </c>
      <c r="D93" s="2" t="s">
        <v>369</v>
      </c>
      <c r="E93" s="2" t="s">
        <v>16</v>
      </c>
      <c r="F93" s="10" t="s">
        <v>266</v>
      </c>
      <c r="G93" s="12">
        <v>2024</v>
      </c>
      <c r="H93" s="14">
        <v>415.05</v>
      </c>
      <c r="I93" s="2" t="s">
        <v>267</v>
      </c>
      <c r="J93" s="1">
        <v>489500</v>
      </c>
      <c r="K93" s="2" t="s">
        <v>19</v>
      </c>
      <c r="L93" s="3">
        <v>1468500</v>
      </c>
      <c r="M93" s="25" t="s">
        <v>391</v>
      </c>
      <c r="N93" s="4"/>
    </row>
    <row r="94" spans="1:14" ht="24.9" customHeight="1" x14ac:dyDescent="0.2">
      <c r="A94" s="7" t="s">
        <v>61</v>
      </c>
      <c r="B94" s="8">
        <v>1891000</v>
      </c>
      <c r="C94" s="2" t="s">
        <v>33</v>
      </c>
      <c r="D94" s="2" t="s">
        <v>370</v>
      </c>
      <c r="E94" s="2" t="s">
        <v>16</v>
      </c>
      <c r="F94" s="10" t="s">
        <v>268</v>
      </c>
      <c r="G94" s="12">
        <v>2024</v>
      </c>
      <c r="H94" s="14">
        <v>356.26</v>
      </c>
      <c r="I94" s="2" t="s">
        <v>267</v>
      </c>
      <c r="J94" s="1">
        <v>472750</v>
      </c>
      <c r="K94" s="2" t="s">
        <v>19</v>
      </c>
      <c r="L94" s="3">
        <v>1418250</v>
      </c>
      <c r="M94" s="25" t="s">
        <v>391</v>
      </c>
      <c r="N94" s="4"/>
    </row>
    <row r="95" spans="1:14" ht="24.9" customHeight="1" x14ac:dyDescent="0.2">
      <c r="A95" s="7" t="s">
        <v>25</v>
      </c>
      <c r="B95" s="8">
        <v>2697130</v>
      </c>
      <c r="C95" s="2" t="s">
        <v>26</v>
      </c>
      <c r="D95" s="2" t="s">
        <v>371</v>
      </c>
      <c r="E95" s="2" t="s">
        <v>16</v>
      </c>
      <c r="F95" s="10" t="s">
        <v>269</v>
      </c>
      <c r="G95" s="12">
        <v>2024</v>
      </c>
      <c r="H95" s="14">
        <v>349.99</v>
      </c>
      <c r="I95" s="2" t="s">
        <v>267</v>
      </c>
      <c r="J95" s="1">
        <v>674282</v>
      </c>
      <c r="K95" s="2" t="s">
        <v>19</v>
      </c>
      <c r="L95" s="3">
        <v>2022848</v>
      </c>
      <c r="M95" s="25" t="s">
        <v>391</v>
      </c>
      <c r="N95" s="4"/>
    </row>
    <row r="96" spans="1:14" ht="24.9" customHeight="1" x14ac:dyDescent="0.2">
      <c r="A96" s="7" t="s">
        <v>368</v>
      </c>
      <c r="B96" s="8">
        <v>704000</v>
      </c>
      <c r="C96" s="2" t="s">
        <v>22</v>
      </c>
      <c r="D96" s="2" t="s">
        <v>372</v>
      </c>
      <c r="E96" s="2" t="s">
        <v>16</v>
      </c>
      <c r="F96" s="10" t="s">
        <v>270</v>
      </c>
      <c r="G96" s="12">
        <v>2024</v>
      </c>
      <c r="H96" s="14">
        <v>344.2</v>
      </c>
      <c r="I96" s="2" t="s">
        <v>267</v>
      </c>
      <c r="J96" s="1">
        <v>176000</v>
      </c>
      <c r="K96" s="2" t="s">
        <v>19</v>
      </c>
      <c r="L96" s="3">
        <v>528000</v>
      </c>
      <c r="M96" s="25" t="s">
        <v>391</v>
      </c>
      <c r="N96" s="4"/>
    </row>
    <row r="97" spans="1:14" ht="24.9" customHeight="1" x14ac:dyDescent="0.2">
      <c r="A97" s="7" t="s">
        <v>110</v>
      </c>
      <c r="B97" s="8">
        <v>341092</v>
      </c>
      <c r="C97" s="2" t="s">
        <v>111</v>
      </c>
      <c r="D97" s="2" t="s">
        <v>388</v>
      </c>
      <c r="E97" s="2" t="s">
        <v>16</v>
      </c>
      <c r="F97" s="10" t="s">
        <v>304</v>
      </c>
      <c r="G97" s="12">
        <v>2024</v>
      </c>
      <c r="H97" s="14">
        <v>299.67</v>
      </c>
      <c r="I97" s="2" t="s">
        <v>267</v>
      </c>
      <c r="J97" s="1">
        <v>238764</v>
      </c>
      <c r="K97" s="2" t="s">
        <v>19</v>
      </c>
      <c r="L97" s="3">
        <v>102328</v>
      </c>
      <c r="M97" s="25" t="s">
        <v>392</v>
      </c>
      <c r="N97" s="4"/>
    </row>
    <row r="98" spans="1:14" ht="24.9" customHeight="1" x14ac:dyDescent="0.2">
      <c r="A98" s="7" t="s">
        <v>272</v>
      </c>
      <c r="B98" s="8">
        <v>6608064</v>
      </c>
      <c r="C98" s="2" t="s">
        <v>22</v>
      </c>
      <c r="D98" s="2" t="s">
        <v>373</v>
      </c>
      <c r="E98" s="2" t="s">
        <v>16</v>
      </c>
      <c r="F98" s="10" t="s">
        <v>273</v>
      </c>
      <c r="G98" s="12">
        <v>2024</v>
      </c>
      <c r="H98" s="14">
        <v>456.47</v>
      </c>
      <c r="I98" s="2" t="s">
        <v>176</v>
      </c>
      <c r="J98" s="1">
        <v>4625645</v>
      </c>
      <c r="K98" s="2" t="s">
        <v>19</v>
      </c>
      <c r="L98" s="3">
        <v>1982419</v>
      </c>
      <c r="M98" s="25" t="s">
        <v>391</v>
      </c>
      <c r="N98" s="4"/>
    </row>
    <row r="99" spans="1:14" ht="24.9" customHeight="1" x14ac:dyDescent="0.2">
      <c r="A99" s="7" t="s">
        <v>305</v>
      </c>
      <c r="B99" s="8">
        <v>10268000</v>
      </c>
      <c r="C99" s="2" t="s">
        <v>306</v>
      </c>
      <c r="D99" s="2" t="s">
        <v>389</v>
      </c>
      <c r="E99" s="2" t="s">
        <v>16</v>
      </c>
      <c r="F99" s="10" t="s">
        <v>307</v>
      </c>
      <c r="G99" s="12">
        <v>2024</v>
      </c>
      <c r="H99" s="14">
        <v>276.60000000000002</v>
      </c>
      <c r="I99" s="2" t="s">
        <v>176</v>
      </c>
      <c r="J99" s="1">
        <v>0</v>
      </c>
      <c r="K99" s="2" t="s">
        <v>19</v>
      </c>
      <c r="L99" s="3">
        <v>10268000</v>
      </c>
      <c r="M99" s="25" t="s">
        <v>393</v>
      </c>
      <c r="N99" s="4" t="s">
        <v>394</v>
      </c>
    </row>
    <row r="100" spans="1:14" ht="24.9" customHeight="1" x14ac:dyDescent="0.2">
      <c r="A100" s="7" t="s">
        <v>300</v>
      </c>
      <c r="B100" s="8">
        <v>3577980</v>
      </c>
      <c r="C100" s="2" t="s">
        <v>162</v>
      </c>
      <c r="D100" s="2" t="s">
        <v>386</v>
      </c>
      <c r="E100" s="2" t="s">
        <v>16</v>
      </c>
      <c r="F100" s="10" t="s">
        <v>301</v>
      </c>
      <c r="G100" s="12">
        <v>2024</v>
      </c>
      <c r="H100" s="14">
        <v>312.49</v>
      </c>
      <c r="I100" s="2" t="s">
        <v>281</v>
      </c>
      <c r="J100" s="1">
        <v>1610091</v>
      </c>
      <c r="K100" s="2" t="s">
        <v>19</v>
      </c>
      <c r="L100" s="3">
        <v>1967889</v>
      </c>
      <c r="M100" s="25" t="s">
        <v>391</v>
      </c>
      <c r="N100" s="4"/>
    </row>
    <row r="101" spans="1:14" ht="24.9" customHeight="1" x14ac:dyDescent="0.2">
      <c r="A101" s="7" t="s">
        <v>290</v>
      </c>
      <c r="B101" s="8">
        <v>9040000</v>
      </c>
      <c r="C101" s="2" t="s">
        <v>291</v>
      </c>
      <c r="D101" s="2" t="s">
        <v>381</v>
      </c>
      <c r="E101" s="2" t="s">
        <v>16</v>
      </c>
      <c r="F101" s="10" t="s">
        <v>292</v>
      </c>
      <c r="G101" s="12">
        <v>2024</v>
      </c>
      <c r="H101" s="14">
        <v>327.74</v>
      </c>
      <c r="I101" s="2" t="s">
        <v>281</v>
      </c>
      <c r="J101" s="1">
        <v>6328000</v>
      </c>
      <c r="K101" s="2" t="s">
        <v>19</v>
      </c>
      <c r="L101" s="3">
        <v>2712000</v>
      </c>
      <c r="M101" s="25" t="s">
        <v>391</v>
      </c>
      <c r="N101" s="4"/>
    </row>
    <row r="102" spans="1:14" ht="24.9" customHeight="1" x14ac:dyDescent="0.2">
      <c r="A102" s="7" t="s">
        <v>302</v>
      </c>
      <c r="B102" s="8">
        <v>20000000</v>
      </c>
      <c r="C102" s="2" t="s">
        <v>303</v>
      </c>
      <c r="D102" s="2" t="s">
        <v>387</v>
      </c>
      <c r="E102" s="2" t="s">
        <v>16</v>
      </c>
      <c r="F102" s="10" t="s">
        <v>362</v>
      </c>
      <c r="G102" s="12">
        <v>2024</v>
      </c>
      <c r="H102" s="14">
        <v>305.70999999999998</v>
      </c>
      <c r="I102" s="2" t="s">
        <v>281</v>
      </c>
      <c r="J102" s="1">
        <v>20000000</v>
      </c>
      <c r="K102" s="2" t="s">
        <v>19</v>
      </c>
      <c r="L102" s="3">
        <v>0</v>
      </c>
      <c r="M102" s="25"/>
      <c r="N102" s="4"/>
    </row>
    <row r="103" spans="1:14" ht="24.9" customHeight="1" x14ac:dyDescent="0.2">
      <c r="A103" s="7" t="s">
        <v>274</v>
      </c>
      <c r="B103" s="8">
        <v>2407909</v>
      </c>
      <c r="C103" s="2" t="s">
        <v>275</v>
      </c>
      <c r="D103" s="2" t="s">
        <v>374</v>
      </c>
      <c r="E103" s="2" t="s">
        <v>16</v>
      </c>
      <c r="F103" s="10" t="s">
        <v>276</v>
      </c>
      <c r="G103" s="12">
        <v>2024</v>
      </c>
      <c r="H103" s="14">
        <v>432.49</v>
      </c>
      <c r="I103" s="2" t="s">
        <v>267</v>
      </c>
      <c r="J103" s="1">
        <v>1685537</v>
      </c>
      <c r="K103" s="2" t="s">
        <v>19</v>
      </c>
      <c r="L103" s="3">
        <v>722372</v>
      </c>
      <c r="M103" s="25" t="s">
        <v>392</v>
      </c>
      <c r="N103" s="4"/>
    </row>
    <row r="104" spans="1:14" ht="24.9" customHeight="1" x14ac:dyDescent="0.2">
      <c r="A104" s="7" t="s">
        <v>83</v>
      </c>
      <c r="B104" s="8">
        <v>2101500</v>
      </c>
      <c r="C104" s="2" t="s">
        <v>84</v>
      </c>
      <c r="D104" s="2" t="s">
        <v>383</v>
      </c>
      <c r="E104" s="2" t="s">
        <v>16</v>
      </c>
      <c r="F104" s="10" t="s">
        <v>294</v>
      </c>
      <c r="G104" s="12">
        <v>2024</v>
      </c>
      <c r="H104" s="14">
        <v>324.19</v>
      </c>
      <c r="I104" s="2" t="s">
        <v>267</v>
      </c>
      <c r="J104" s="1">
        <v>1471050</v>
      </c>
      <c r="K104" s="2" t="s">
        <v>19</v>
      </c>
      <c r="L104" s="3">
        <v>630450</v>
      </c>
      <c r="M104" s="25" t="s">
        <v>392</v>
      </c>
      <c r="N104" s="4"/>
    </row>
    <row r="105" spans="1:14" ht="24.9" customHeight="1" x14ac:dyDescent="0.2">
      <c r="A105" s="7" t="s">
        <v>282</v>
      </c>
      <c r="B105" s="8">
        <v>1842000</v>
      </c>
      <c r="C105" s="2" t="s">
        <v>283</v>
      </c>
      <c r="D105" s="2" t="s">
        <v>378</v>
      </c>
      <c r="E105" s="2" t="s">
        <v>16</v>
      </c>
      <c r="F105" s="10" t="s">
        <v>284</v>
      </c>
      <c r="G105" s="12">
        <v>2024</v>
      </c>
      <c r="H105" s="14">
        <v>375.54</v>
      </c>
      <c r="I105" s="2" t="s">
        <v>281</v>
      </c>
      <c r="J105" s="1">
        <v>1473600</v>
      </c>
      <c r="K105" s="2" t="s">
        <v>19</v>
      </c>
      <c r="L105" s="3">
        <v>368400</v>
      </c>
      <c r="M105" s="25" t="s">
        <v>392</v>
      </c>
      <c r="N105" s="4"/>
    </row>
    <row r="106" spans="1:14" ht="24.9" customHeight="1" x14ac:dyDescent="0.2">
      <c r="A106" s="7" t="s">
        <v>178</v>
      </c>
      <c r="B106" s="8">
        <v>3563000</v>
      </c>
      <c r="C106" s="2" t="s">
        <v>179</v>
      </c>
      <c r="D106" s="2" t="s">
        <v>375</v>
      </c>
      <c r="E106" s="2" t="s">
        <v>16</v>
      </c>
      <c r="F106" s="10" t="s">
        <v>277</v>
      </c>
      <c r="G106" s="12">
        <v>2024</v>
      </c>
      <c r="H106" s="14">
        <v>413.97</v>
      </c>
      <c r="I106" s="2" t="s">
        <v>176</v>
      </c>
      <c r="J106" s="1">
        <v>2494100</v>
      </c>
      <c r="K106" s="2" t="s">
        <v>19</v>
      </c>
      <c r="L106" s="3">
        <v>1068900</v>
      </c>
      <c r="M106" s="25" t="s">
        <v>392</v>
      </c>
      <c r="N106" s="4"/>
    </row>
    <row r="107" spans="1:14" ht="24.9" customHeight="1" x14ac:dyDescent="0.2">
      <c r="A107" s="7" t="s">
        <v>51</v>
      </c>
      <c r="B107" s="8">
        <v>7294000</v>
      </c>
      <c r="C107" s="2" t="s">
        <v>52</v>
      </c>
      <c r="D107" s="2" t="s">
        <v>376</v>
      </c>
      <c r="E107" s="2" t="s">
        <v>16</v>
      </c>
      <c r="F107" s="10" t="s">
        <v>278</v>
      </c>
      <c r="G107" s="12">
        <v>2024</v>
      </c>
      <c r="H107" s="14">
        <v>388.72</v>
      </c>
      <c r="I107" s="2" t="s">
        <v>267</v>
      </c>
      <c r="J107" s="1">
        <v>7294000</v>
      </c>
      <c r="K107" s="2" t="s">
        <v>19</v>
      </c>
      <c r="L107" s="3">
        <v>0</v>
      </c>
      <c r="M107" s="25"/>
      <c r="N107" s="4"/>
    </row>
    <row r="108" spans="1:14" ht="24.9" customHeight="1" x14ac:dyDescent="0.2">
      <c r="A108" s="7" t="s">
        <v>158</v>
      </c>
      <c r="B108" s="8">
        <v>6337600</v>
      </c>
      <c r="C108" s="2" t="s">
        <v>105</v>
      </c>
      <c r="D108" s="2" t="s">
        <v>380</v>
      </c>
      <c r="E108" s="2" t="s">
        <v>16</v>
      </c>
      <c r="F108" s="10" t="s">
        <v>289</v>
      </c>
      <c r="G108" s="12">
        <v>2024</v>
      </c>
      <c r="H108" s="14">
        <v>341.12</v>
      </c>
      <c r="I108" s="2" t="s">
        <v>288</v>
      </c>
      <c r="J108" s="1">
        <v>4436320</v>
      </c>
      <c r="K108" s="2" t="s">
        <v>19</v>
      </c>
      <c r="L108" s="3">
        <v>1901280</v>
      </c>
      <c r="M108" s="25" t="s">
        <v>391</v>
      </c>
      <c r="N108" s="4"/>
    </row>
    <row r="109" spans="1:14" ht="24.9" customHeight="1" x14ac:dyDescent="0.2">
      <c r="A109" s="7" t="s">
        <v>204</v>
      </c>
      <c r="B109" s="8">
        <v>3950000</v>
      </c>
      <c r="C109" s="2" t="s">
        <v>279</v>
      </c>
      <c r="D109" s="2" t="s">
        <v>377</v>
      </c>
      <c r="E109" s="2" t="s">
        <v>16</v>
      </c>
      <c r="F109" s="10" t="s">
        <v>280</v>
      </c>
      <c r="G109" s="12">
        <v>2024</v>
      </c>
      <c r="H109" s="14">
        <v>377.96</v>
      </c>
      <c r="I109" s="2" t="s">
        <v>281</v>
      </c>
      <c r="J109" s="1">
        <v>2765000</v>
      </c>
      <c r="K109" s="2" t="s">
        <v>19</v>
      </c>
      <c r="L109" s="3">
        <v>1185000</v>
      </c>
      <c r="M109" s="25" t="s">
        <v>392</v>
      </c>
      <c r="N109" s="4"/>
    </row>
    <row r="110" spans="1:14" ht="24.9" customHeight="1" x14ac:dyDescent="0.2">
      <c r="A110" s="7" t="s">
        <v>285</v>
      </c>
      <c r="B110" s="8">
        <v>30300000</v>
      </c>
      <c r="C110" s="2" t="s">
        <v>286</v>
      </c>
      <c r="D110" s="2" t="s">
        <v>379</v>
      </c>
      <c r="E110" s="2" t="s">
        <v>16</v>
      </c>
      <c r="F110" s="10" t="s">
        <v>287</v>
      </c>
      <c r="G110" s="12">
        <v>2024</v>
      </c>
      <c r="H110" s="14">
        <v>360.04</v>
      </c>
      <c r="I110" s="2" t="s">
        <v>288</v>
      </c>
      <c r="J110" s="1">
        <v>25800000</v>
      </c>
      <c r="K110" s="2" t="s">
        <v>19</v>
      </c>
      <c r="L110" s="3">
        <v>4500000</v>
      </c>
      <c r="M110" s="25" t="s">
        <v>391</v>
      </c>
      <c r="N110" s="4"/>
    </row>
    <row r="111" spans="1:14" ht="24.9" customHeight="1" x14ac:dyDescent="0.2">
      <c r="A111" s="7" t="s">
        <v>232</v>
      </c>
      <c r="B111" s="8">
        <v>17525500</v>
      </c>
      <c r="C111" s="2" t="s">
        <v>308</v>
      </c>
      <c r="D111" s="2" t="s">
        <v>390</v>
      </c>
      <c r="E111" s="2" t="s">
        <v>16</v>
      </c>
      <c r="F111" s="10" t="s">
        <v>309</v>
      </c>
      <c r="G111" s="12">
        <v>2024</v>
      </c>
      <c r="H111" s="14">
        <v>265.54000000000002</v>
      </c>
      <c r="I111" s="2" t="s">
        <v>144</v>
      </c>
      <c r="J111" s="1">
        <v>13675500</v>
      </c>
      <c r="K111" s="2" t="s">
        <v>19</v>
      </c>
      <c r="L111" s="3">
        <v>3850000</v>
      </c>
      <c r="M111" s="25" t="s">
        <v>391</v>
      </c>
      <c r="N111" s="4"/>
    </row>
    <row r="112" spans="1:14" ht="24.9" customHeight="1" x14ac:dyDescent="0.2">
      <c r="A112" s="7" t="s">
        <v>134</v>
      </c>
      <c r="B112" s="8">
        <v>4126000</v>
      </c>
      <c r="C112" s="2" t="s">
        <v>135</v>
      </c>
      <c r="D112" s="2" t="s">
        <v>382</v>
      </c>
      <c r="E112" s="2" t="s">
        <v>16</v>
      </c>
      <c r="F112" s="10" t="s">
        <v>293</v>
      </c>
      <c r="G112" s="12">
        <v>2024</v>
      </c>
      <c r="H112" s="14">
        <v>327.51</v>
      </c>
      <c r="I112" s="2" t="s">
        <v>288</v>
      </c>
      <c r="J112" s="1">
        <v>2888200</v>
      </c>
      <c r="K112" s="2" t="s">
        <v>19</v>
      </c>
      <c r="L112" s="3">
        <v>1237800</v>
      </c>
      <c r="M112" s="25" t="s">
        <v>392</v>
      </c>
      <c r="N112" s="4"/>
    </row>
    <row r="113" spans="1:14" ht="24.9" customHeight="1" x14ac:dyDescent="0.2">
      <c r="A113" s="7" t="s">
        <v>296</v>
      </c>
      <c r="B113" s="8">
        <v>13400000</v>
      </c>
      <c r="C113" s="2" t="s">
        <v>297</v>
      </c>
      <c r="D113" s="2" t="s">
        <v>385</v>
      </c>
      <c r="E113" s="2" t="s">
        <v>16</v>
      </c>
      <c r="F113" s="10" t="s">
        <v>298</v>
      </c>
      <c r="G113" s="12">
        <v>2024</v>
      </c>
      <c r="H113" s="14">
        <v>314.08999999999997</v>
      </c>
      <c r="I113" s="2" t="s">
        <v>299</v>
      </c>
      <c r="J113" s="1">
        <v>13400000</v>
      </c>
      <c r="K113" s="2" t="s">
        <v>19</v>
      </c>
      <c r="L113" s="3">
        <v>0</v>
      </c>
      <c r="M113" s="25"/>
      <c r="N113" s="4"/>
    </row>
    <row r="114" spans="1:14" ht="24.9" customHeight="1" x14ac:dyDescent="0.2">
      <c r="A114" s="7" t="s">
        <v>28</v>
      </c>
      <c r="B114" s="8">
        <v>30000000</v>
      </c>
      <c r="C114" s="2" t="s">
        <v>29</v>
      </c>
      <c r="D114" s="2" t="s">
        <v>384</v>
      </c>
      <c r="E114" s="2" t="s">
        <v>16</v>
      </c>
      <c r="F114" s="10" t="s">
        <v>295</v>
      </c>
      <c r="G114" s="12">
        <v>2024</v>
      </c>
      <c r="H114" s="14">
        <v>315.61</v>
      </c>
      <c r="I114" s="2" t="s">
        <v>144</v>
      </c>
      <c r="J114" s="1">
        <v>28500000</v>
      </c>
      <c r="K114" s="2" t="s">
        <v>19</v>
      </c>
      <c r="L114" s="3">
        <v>1500000</v>
      </c>
      <c r="M114" s="25" t="s">
        <v>392</v>
      </c>
      <c r="N114" s="33" t="s">
        <v>395</v>
      </c>
    </row>
    <row r="115" spans="1:14" ht="24.9" customHeight="1" x14ac:dyDescent="0.2">
      <c r="A115" s="19"/>
      <c r="B115" s="8"/>
      <c r="C115" s="9"/>
      <c r="D115" s="32"/>
      <c r="E115" s="32"/>
      <c r="F115" s="11"/>
      <c r="G115" s="13"/>
      <c r="H115" s="13"/>
      <c r="I115" s="9"/>
      <c r="J115" s="13"/>
      <c r="K115" s="9"/>
      <c r="L115" s="13"/>
      <c r="M115" s="9"/>
      <c r="N115" s="4"/>
    </row>
    <row r="116" spans="1:14" ht="24.9" customHeight="1" x14ac:dyDescent="0.2">
      <c r="A116" s="30" t="s">
        <v>262</v>
      </c>
      <c r="B116" s="31">
        <f>SUM(B3:B114)</f>
        <v>695998757</v>
      </c>
      <c r="C116" s="20"/>
      <c r="D116" s="20"/>
      <c r="E116" s="20"/>
      <c r="F116" s="20"/>
      <c r="G116" s="20"/>
      <c r="H116" s="20"/>
      <c r="I116" s="20"/>
      <c r="J116" s="31">
        <f>SUM(J3:J114)</f>
        <v>607987877</v>
      </c>
      <c r="K116" s="20"/>
      <c r="L116" s="31">
        <f>SUM(L3:L114)</f>
        <v>88010880</v>
      </c>
      <c r="M116" s="20"/>
      <c r="N116" s="4"/>
    </row>
    <row r="117" spans="1:14" ht="24.9" customHeight="1" x14ac:dyDescent="0.2">
      <c r="B117" s="20"/>
      <c r="C117" s="21"/>
      <c r="D117" s="21"/>
      <c r="E117" s="21"/>
      <c r="F117" s="21"/>
      <c r="G117" s="21"/>
      <c r="H117" s="21"/>
      <c r="I117" s="21"/>
      <c r="J117" s="21"/>
      <c r="K117" s="21"/>
      <c r="L117" s="21"/>
      <c r="M117" s="21"/>
      <c r="N117" s="21"/>
    </row>
    <row r="118" spans="1:14" ht="24.9" customHeight="1" x14ac:dyDescent="0.2">
      <c r="B118" s="29"/>
      <c r="J118" s="29"/>
      <c r="N118" s="34"/>
    </row>
  </sheetData>
  <autoFilter ref="A2:N117" xr:uid="{D315E1B1-D83A-4F5F-A494-873062D11837}"/>
  <sortState xmlns:xlrd2="http://schemas.microsoft.com/office/spreadsheetml/2017/richdata2" ref="A97:M114">
    <sortCondition ref="D97:D114"/>
  </sortState>
  <mergeCells count="12">
    <mergeCell ref="H56:H57"/>
    <mergeCell ref="I56:I57"/>
    <mergeCell ref="J56:J57"/>
    <mergeCell ref="K56:K57"/>
    <mergeCell ref="A1:M1"/>
    <mergeCell ref="A56:A57"/>
    <mergeCell ref="B56:B57"/>
    <mergeCell ref="C56:C57"/>
    <mergeCell ref="D56:D57"/>
    <mergeCell ref="E56:E57"/>
    <mergeCell ref="F56:F57"/>
    <mergeCell ref="G56:G57"/>
  </mergeCells>
  <dataValidations count="3">
    <dataValidation type="list" allowBlank="1" showInputMessage="1" showErrorMessage="1" sqref="M93:M96" xr:uid="{2040FA01-42DE-4C7F-8ADD-471BACC31597}">
      <formula1>" , CAP grant base - 2024, BIL - 2024, Fund"</formula1>
    </dataValidation>
    <dataValidation type="list" allowBlank="1" showInputMessage="1" showErrorMessage="1" sqref="M97:M114" xr:uid="{BF850509-0CB3-4EE9-8AC5-A3EFF32FDE91}">
      <formula1>" , CAP grant base - 2024, BIL - 2024, Fund, EC - 2022, EC - 2023, EC - 2024"</formula1>
    </dataValidation>
    <dataValidation type="list" allowBlank="1" showInputMessage="1" showErrorMessage="1" sqref="K100:K114" xr:uid="{5AA4DFCF-27EC-45D9-983F-6A1F802331E8}">
      <formula1>" , CAP Grant - 2024, BIL - 2024, CAP &amp; BIL Grants - 2024, EC - 2022, EC - 2023, EC - 2024, Fund"</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573aa5a-a53e-4c94-8a80-ca1e732d4aed">
      <Terms xmlns="http://schemas.microsoft.com/office/infopath/2007/PartnerControls"/>
    </lcf76f155ced4ddcb4097134ff3c332f>
    <TaxCatchAll xmlns="465a23b2-135f-454d-be52-f07bbef8c8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AECEFE95B2EC45B6415D77E34C913B" ma:contentTypeVersion="15" ma:contentTypeDescription="Create a new document." ma:contentTypeScope="" ma:versionID="d2db807f5893ad1845ed9ae13ad1e6bb">
  <xsd:schema xmlns:xsd="http://www.w3.org/2001/XMLSchema" xmlns:xs="http://www.w3.org/2001/XMLSchema" xmlns:p="http://schemas.microsoft.com/office/2006/metadata/properties" xmlns:ns2="b573aa5a-a53e-4c94-8a80-ca1e732d4aed" xmlns:ns3="465a23b2-135f-454d-be52-f07bbef8c8fe" targetNamespace="http://schemas.microsoft.com/office/2006/metadata/properties" ma:root="true" ma:fieldsID="3b28e3e76a88d2214184f846169ca0bc" ns2:_="" ns3:_="">
    <xsd:import namespace="b573aa5a-a53e-4c94-8a80-ca1e732d4aed"/>
    <xsd:import namespace="465a23b2-135f-454d-be52-f07bbef8c8f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73aa5a-a53e-4c94-8a80-ca1e732d4a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5a23b2-135f-454d-be52-f07bbef8c8f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b1ab391-bfa7-4953-9f10-91a3d97333fd}" ma:internalName="TaxCatchAll" ma:showField="CatchAllData" ma:web="465a23b2-135f-454d-be52-f07bbef8c8f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F21552-A05A-4D42-8CE9-782AC5D6B99B}">
  <ds:schemaRefs>
    <ds:schemaRef ds:uri="http://schemas.microsoft.com/sharepoint/v3/contenttype/forms"/>
  </ds:schemaRefs>
</ds:datastoreItem>
</file>

<file path=customXml/itemProps2.xml><?xml version="1.0" encoding="utf-8"?>
<ds:datastoreItem xmlns:ds="http://schemas.openxmlformats.org/officeDocument/2006/customXml" ds:itemID="{4F6941F3-61B9-418C-A51A-0003C7565777}">
  <ds:schemaRefs>
    <ds:schemaRef ds:uri="http://schemas.microsoft.com/office/2006/metadata/properties"/>
    <ds:schemaRef ds:uri="http://schemas.microsoft.com/office/infopath/2007/PartnerControls"/>
    <ds:schemaRef ds:uri="b573aa5a-a53e-4c94-8a80-ca1e732d4aed"/>
    <ds:schemaRef ds:uri="465a23b2-135f-454d-be52-f07bbef8c8fe"/>
  </ds:schemaRefs>
</ds:datastoreItem>
</file>

<file path=customXml/itemProps3.xml><?xml version="1.0" encoding="utf-8"?>
<ds:datastoreItem xmlns:ds="http://schemas.openxmlformats.org/officeDocument/2006/customXml" ds:itemID="{AE1FF88E-1994-4CA4-B8B2-8581489460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73aa5a-a53e-4c94-8a80-ca1e732d4aed"/>
    <ds:schemaRef ds:uri="465a23b2-135f-454d-be52-f07bbef8c8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vt:lpstr>
      <vt:lpstr>2014-2024</vt:lpstr>
    </vt:vector>
  </TitlesOfParts>
  <Manager/>
  <Company>VITA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Doran, Karen (DEQ)</dc:creator>
  <cp:keywords/>
  <dc:description/>
  <cp:lastModifiedBy>Anderson, Tamara (DEQ)</cp:lastModifiedBy>
  <cp:revision/>
  <cp:lastPrinted>2024-10-01T21:14:09Z</cp:lastPrinted>
  <dcterms:created xsi:type="dcterms:W3CDTF">2024-07-15T16:08:23Z</dcterms:created>
  <dcterms:modified xsi:type="dcterms:W3CDTF">2024-10-02T11:46:07Z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0x01010058AECEFE95B2EC45B6415D77E34C913B</vt:lpwstr>
  </property>
  <property fmtid="{D5CDD505-2E9C-101B-9397-08002B2CF9AE}" pid="3" name="MediaServiceImageTags">
    <vt:lpwstr/>
  </property>
</Properties>
</file>